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PivotChartFilter="1" defaultThemeVersion="124226"/>
  <mc:AlternateContent xmlns:mc="http://schemas.openxmlformats.org/markup-compatibility/2006">
    <mc:Choice Requires="x15">
      <x15ac:absPath xmlns:x15ac="http://schemas.microsoft.com/office/spreadsheetml/2010/11/ac" url="C:\Users\yi-von.soo\Desktop\DPPM Report\"/>
    </mc:Choice>
  </mc:AlternateContent>
  <bookViews>
    <workbookView xWindow="-105" yWindow="-105" windowWidth="19425" windowHeight="10425" tabRatio="725" activeTab="4"/>
  </bookViews>
  <sheets>
    <sheet name="PCBA Monthly PPM" sheetId="471" r:id="rId1"/>
    <sheet name="Sheet2" sheetId="491" state="hidden" r:id="rId2"/>
    <sheet name="Sheet1" sheetId="490" state="hidden" r:id="rId3"/>
    <sheet name="Sheet3" sheetId="489" state="hidden" r:id="rId4"/>
    <sheet name="SQ DMR Tracking" sheetId="473" r:id="rId5"/>
    <sheet name="dry solder joint" sheetId="488" r:id="rId6"/>
    <sheet name="removed" sheetId="483" r:id="rId7"/>
  </sheets>
  <externalReferences>
    <externalReference r:id="rId8"/>
  </externalReferences>
  <definedNames>
    <definedName name="_xlnm._FilterDatabase" localSheetId="6" hidden="1">removed!$A$1:$K$16</definedName>
    <definedName name="_xlnm._FilterDatabase" localSheetId="4" hidden="1">'SQ DMR Tracking'!$A$1:$M$151</definedName>
    <definedName name="ParetoBaseCell" localSheetId="0">#REF!</definedName>
    <definedName name="ParetoBaseCell">#REF!</definedName>
    <definedName name="SAPBEXbbsBack" hidden="1">"xSAPtemp4886.xls"</definedName>
    <definedName name="SAPBEXrevision" hidden="1">1</definedName>
    <definedName name="SAPBEXsysID" hidden="1">"BWP"</definedName>
    <definedName name="SAPBEXwbID" hidden="1">"48XQ6E6535H22U37XU0TEMUX5"</definedName>
    <definedName name="Z_E566C964_8440_47BA_84DA_DB686E4030CF_.wvu.Cols" localSheetId="0" hidden="1">'PCBA Monthly PPM'!#REF!</definedName>
    <definedName name="Z_E95D547C_F61D_4582_8F2B_A3E858BC7A05_.wvu.Cols" localSheetId="0" hidden="1">'PCBA Monthly PPM'!#REF!</definedName>
  </definedNames>
  <calcPr calcId="152511"/>
  <pivotCaches>
    <pivotCache cacheId="4"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471" l="1"/>
  <c r="F3" i="471"/>
  <c r="E3" i="471"/>
  <c r="B4" i="471" l="1"/>
  <c r="C2" i="471"/>
  <c r="D2" i="471"/>
  <c r="B2" i="471"/>
  <c r="H4" i="471"/>
  <c r="E4" i="471" l="1"/>
  <c r="F4" i="471"/>
  <c r="H5" i="471"/>
  <c r="E5" i="471"/>
  <c r="F5" i="471"/>
  <c r="H6" i="471" l="1"/>
  <c r="F6" i="471"/>
  <c r="E6" i="471"/>
  <c r="H7" i="471" l="1"/>
  <c r="E7" i="471"/>
  <c r="F7" i="471"/>
  <c r="H8" i="471" l="1"/>
  <c r="E8" i="471"/>
  <c r="F8" i="471"/>
  <c r="H9" i="471" l="1"/>
  <c r="E9" i="471"/>
  <c r="F9" i="471"/>
  <c r="H10" i="471" l="1"/>
  <c r="F10" i="471"/>
  <c r="E10" i="471"/>
  <c r="H11" i="471" l="1"/>
  <c r="E11" i="471"/>
  <c r="F11" i="471"/>
  <c r="C6" i="491" l="1"/>
  <c r="H12" i="471" l="1"/>
  <c r="E12" i="471"/>
  <c r="F12" i="471"/>
  <c r="H13" i="471" l="1"/>
  <c r="H14" i="471" l="1"/>
  <c r="H15" i="471"/>
  <c r="E13" i="471"/>
  <c r="F13" i="471"/>
  <c r="E14" i="471" l="1"/>
  <c r="F14" i="471"/>
  <c r="E15" i="471" l="1"/>
  <c r="F15" i="471"/>
  <c r="H16" i="471" l="1"/>
  <c r="E16" i="471"/>
  <c r="F16" i="471"/>
  <c r="H17" i="471" l="1"/>
  <c r="E17" i="471"/>
  <c r="F17" i="471"/>
  <c r="E18" i="471" l="1"/>
  <c r="F18" i="471"/>
  <c r="H18" i="471"/>
  <c r="E19" i="471" l="1"/>
  <c r="F19" i="471"/>
  <c r="H19" i="471"/>
  <c r="H20" i="471" l="1"/>
  <c r="E20" i="471"/>
  <c r="F20" i="471"/>
  <c r="H21" i="471" l="1"/>
  <c r="E21" i="471"/>
  <c r="F21" i="471"/>
  <c r="H22" i="471"/>
  <c r="H23" i="471"/>
  <c r="E22" i="471"/>
  <c r="F22" i="471"/>
  <c r="F4" i="489"/>
  <c r="G4" i="489"/>
  <c r="H4" i="489"/>
  <c r="I4" i="489"/>
  <c r="J4" i="489"/>
  <c r="K4" i="489"/>
  <c r="L4" i="489"/>
  <c r="M4" i="489"/>
  <c r="N4" i="489"/>
  <c r="E4" i="489"/>
  <c r="E3" i="489"/>
  <c r="D4" i="489"/>
  <c r="D3" i="489"/>
  <c r="F3" i="489"/>
  <c r="G3" i="489"/>
  <c r="H3" i="489"/>
  <c r="I3" i="489"/>
  <c r="J3" i="489"/>
  <c r="K3" i="489"/>
  <c r="L3" i="489"/>
  <c r="M3" i="489"/>
  <c r="N3" i="489"/>
  <c r="C4" i="489"/>
  <c r="C3" i="489"/>
  <c r="E23" i="471"/>
  <c r="F23" i="471"/>
  <c r="H24" i="471"/>
  <c r="E24" i="471"/>
  <c r="F24" i="471"/>
  <c r="E25" i="471"/>
  <c r="F25" i="471"/>
  <c r="H25" i="471"/>
  <c r="H26" i="471"/>
  <c r="E26" i="471"/>
  <c r="F26" i="471"/>
  <c r="F27" i="471"/>
  <c r="H27" i="471"/>
  <c r="E27" i="471"/>
  <c r="H28" i="471"/>
  <c r="E28" i="471"/>
  <c r="F28" i="471"/>
  <c r="E29" i="471"/>
  <c r="F29" i="471"/>
  <c r="H29" i="471"/>
  <c r="F2" i="471"/>
  <c r="E30" i="471"/>
  <c r="F30" i="471"/>
  <c r="H30" i="471"/>
  <c r="H31" i="471"/>
  <c r="H32" i="471"/>
  <c r="E31" i="471"/>
  <c r="F31" i="471"/>
  <c r="E32" i="471"/>
  <c r="F32" i="471"/>
  <c r="E33" i="471"/>
  <c r="F33" i="471"/>
  <c r="H33" i="471"/>
  <c r="E34" i="471"/>
  <c r="F34" i="471"/>
  <c r="H34" i="471"/>
  <c r="E35" i="471"/>
  <c r="F35" i="471"/>
  <c r="H35" i="471"/>
  <c r="E36" i="471"/>
  <c r="F36" i="471"/>
  <c r="E64" i="471"/>
  <c r="E53" i="471"/>
  <c r="E55" i="471"/>
  <c r="E56" i="471"/>
  <c r="E57" i="471"/>
  <c r="E58" i="471"/>
  <c r="E59" i="471"/>
  <c r="E60" i="471"/>
  <c r="E61" i="471"/>
  <c r="E62" i="471"/>
  <c r="E63" i="471"/>
  <c r="E38" i="471"/>
  <c r="E39" i="471"/>
  <c r="E40" i="471"/>
  <c r="E41" i="471"/>
  <c r="E42" i="471"/>
  <c r="E43" i="471"/>
  <c r="E44" i="471"/>
  <c r="E45" i="471"/>
  <c r="E46" i="471"/>
  <c r="E47" i="471"/>
  <c r="E48" i="471"/>
  <c r="E49" i="471"/>
  <c r="E50" i="471"/>
  <c r="E51" i="471"/>
  <c r="E37" i="471"/>
  <c r="H37" i="471"/>
  <c r="H38" i="471"/>
  <c r="H39" i="471"/>
  <c r="H40" i="471"/>
  <c r="H41" i="471"/>
  <c r="H42" i="471"/>
  <c r="H43" i="471"/>
  <c r="H44" i="471"/>
  <c r="H45" i="471"/>
  <c r="H46" i="471"/>
  <c r="H47" i="471"/>
  <c r="H48" i="471"/>
  <c r="H49" i="471"/>
  <c r="H50" i="471"/>
  <c r="H51" i="471"/>
  <c r="H52" i="471"/>
  <c r="H53" i="471"/>
  <c r="H54" i="471"/>
  <c r="H55" i="471"/>
  <c r="H56" i="471"/>
  <c r="H57" i="471"/>
  <c r="H58" i="471"/>
  <c r="H59" i="471"/>
  <c r="H60" i="471"/>
  <c r="H61" i="471"/>
  <c r="H62" i="471"/>
  <c r="H63" i="471"/>
  <c r="H64" i="471"/>
  <c r="H65" i="471"/>
  <c r="H66" i="471"/>
  <c r="H67" i="471"/>
  <c r="H68" i="471"/>
  <c r="H69" i="471"/>
  <c r="H70" i="471"/>
  <c r="H71" i="471"/>
  <c r="F39" i="471"/>
  <c r="F40" i="471"/>
  <c r="F41" i="471"/>
  <c r="F42" i="471"/>
  <c r="F43" i="471"/>
  <c r="F44" i="471"/>
  <c r="F45" i="471"/>
  <c r="F46" i="471"/>
  <c r="F47" i="471"/>
  <c r="F48" i="471"/>
  <c r="F49" i="471"/>
  <c r="F50" i="471"/>
  <c r="F51" i="471"/>
  <c r="F52" i="471"/>
  <c r="F53" i="471"/>
  <c r="F54" i="471"/>
  <c r="F55" i="471"/>
  <c r="F56" i="471"/>
  <c r="F57" i="471"/>
  <c r="F58" i="471"/>
  <c r="F59" i="471"/>
  <c r="F60" i="471"/>
  <c r="F61" i="471"/>
  <c r="F62" i="471"/>
  <c r="F63" i="471"/>
  <c r="F64" i="471"/>
  <c r="F65" i="471"/>
  <c r="F66" i="471"/>
  <c r="F67" i="471"/>
  <c r="F68" i="471"/>
  <c r="F69" i="471"/>
  <c r="F70" i="471"/>
  <c r="F71" i="471"/>
  <c r="H36" i="471"/>
  <c r="F37" i="471"/>
  <c r="F38" i="471"/>
  <c r="E2" i="471" l="1"/>
</calcChain>
</file>

<file path=xl/sharedStrings.xml><?xml version="1.0" encoding="utf-8"?>
<sst xmlns="http://schemas.openxmlformats.org/spreadsheetml/2006/main" count="1479" uniqueCount="624">
  <si>
    <t>Defect Location</t>
  </si>
  <si>
    <t>Part No.</t>
  </si>
  <si>
    <t>No.</t>
  </si>
  <si>
    <t>DMR No.</t>
  </si>
  <si>
    <t>Goods Receipt</t>
  </si>
  <si>
    <t>Defect Quantity</t>
  </si>
  <si>
    <t>Notification Count</t>
  </si>
  <si>
    <t>Count PPM</t>
  </si>
  <si>
    <t>Goal</t>
  </si>
  <si>
    <t>Quantity</t>
  </si>
  <si>
    <t>Cal. year / month</t>
  </si>
  <si>
    <t>Long Text</t>
  </si>
  <si>
    <t>Lot Code</t>
  </si>
  <si>
    <t>Plant</t>
  </si>
  <si>
    <t>CH01</t>
  </si>
  <si>
    <t>Defect Code</t>
  </si>
  <si>
    <t>3 mo Avg</t>
  </si>
  <si>
    <t>Overall Result</t>
  </si>
  <si>
    <t>Monthly PPM</t>
  </si>
  <si>
    <t>P1053370</t>
  </si>
  <si>
    <t>03/2018</t>
  </si>
  <si>
    <t>04/2018</t>
  </si>
  <si>
    <t>05/2018</t>
  </si>
  <si>
    <t>5/3/2018</t>
  </si>
  <si>
    <t>200498564</t>
  </si>
  <si>
    <t>5/4/2018</t>
  </si>
  <si>
    <t>200498603</t>
  </si>
  <si>
    <t>5/5/2018</t>
  </si>
  <si>
    <t>200498626</t>
  </si>
  <si>
    <t>200498637</t>
  </si>
  <si>
    <t>5/6/2018</t>
  </si>
  <si>
    <t>200498699</t>
  </si>
  <si>
    <t>200498715</t>
  </si>
  <si>
    <t>5/8/2018</t>
  </si>
  <si>
    <t>200498771</t>
  </si>
  <si>
    <t>5/15/2018</t>
  </si>
  <si>
    <t>200499168</t>
  </si>
  <si>
    <t>5/17/2018</t>
  </si>
  <si>
    <t>200499353</t>
  </si>
  <si>
    <t>5/21/2018</t>
  </si>
  <si>
    <t>200499439</t>
  </si>
  <si>
    <t>5/24/2018</t>
  </si>
  <si>
    <t>200499661</t>
  </si>
  <si>
    <t>5/30/2018</t>
  </si>
  <si>
    <t>200499894</t>
  </si>
  <si>
    <t>200499897</t>
  </si>
  <si>
    <t>4/2/2018</t>
  </si>
  <si>
    <t>200496877</t>
  </si>
  <si>
    <t>4/4/2018</t>
  </si>
  <si>
    <t>200497117</t>
  </si>
  <si>
    <t>200497118</t>
  </si>
  <si>
    <t>200497178</t>
  </si>
  <si>
    <t>4/7/2018</t>
  </si>
  <si>
    <t>200497310</t>
  </si>
  <si>
    <t>4/9/2018</t>
  </si>
  <si>
    <t>200497171</t>
  </si>
  <si>
    <t>4/11/2018</t>
  </si>
  <si>
    <t>200497510</t>
  </si>
  <si>
    <t>4/12/2018</t>
  </si>
  <si>
    <t>200497500</t>
  </si>
  <si>
    <t>4/15/2018</t>
  </si>
  <si>
    <t>200497690</t>
  </si>
  <si>
    <t>4/17/2018</t>
  </si>
  <si>
    <t>200497807</t>
  </si>
  <si>
    <t>4/19/2018</t>
  </si>
  <si>
    <t>200497906</t>
  </si>
  <si>
    <t>4/21/2018</t>
  </si>
  <si>
    <t>200497995</t>
  </si>
  <si>
    <t>4/24/2018</t>
  </si>
  <si>
    <t>200498150</t>
  </si>
  <si>
    <t>4/27/2018</t>
  </si>
  <si>
    <t>200498332</t>
  </si>
  <si>
    <t>3/20/2018</t>
  </si>
  <si>
    <t>200496328</t>
  </si>
  <si>
    <t>3/24/2018</t>
  </si>
  <si>
    <t>200496534</t>
  </si>
  <si>
    <t>200496535</t>
  </si>
  <si>
    <t>200496553</t>
  </si>
  <si>
    <t>3/26/2018</t>
  </si>
  <si>
    <t>200496599</t>
  </si>
  <si>
    <t>Date</t>
  </si>
  <si>
    <t>P1044690</t>
  </si>
  <si>
    <t>P1045000-01</t>
  </si>
  <si>
    <t>P1044400-01</t>
  </si>
  <si>
    <t>P1053100-0012</t>
  </si>
  <si>
    <t>P1045000-02</t>
  </si>
  <si>
    <t>P1044700</t>
  </si>
  <si>
    <t>P1053100-0005</t>
  </si>
  <si>
    <t>1803</t>
  </si>
  <si>
    <t>NA</t>
  </si>
  <si>
    <t>1808</t>
  </si>
  <si>
    <t>1741</t>
  </si>
  <si>
    <t xml:space="preserve"> Total QTY:1pcs, Final result:Reject .  Reject reason: C3,C4,C280,C336= ,C337,C338,C39  deform  ,RMA part ,old DMR#200496256, S/N:1803-013B#</t>
  </si>
  <si>
    <t xml:space="preserve"> prod,     Part of the defective, found less PEM in assembly SN:903425-1749-00KR##</t>
  </si>
  <si>
    <t xml:space="preserve"> 1.Component lead bent and damaged(c338;c337) sn:903425-1741 00Q3,old DMR#200494274##</t>
  </si>
  <si>
    <t xml:space="preserve"> prod,     Supplier material, found that the D24 / D25 position wrong materials PCBA P/N:P1045000-02 PCBA S/N:1808-00C4##</t>
  </si>
  <si>
    <t>ENG P/N: P1044400-01  S/N: 903425-18060173
Failed during ATE Test.The fault phenomenon Is the LCD display display output current portion.on the After The decimal point second digital display messy code.root cause is P1044400-01 board bad.
Please return to Supplier to repair, RTV</t>
  </si>
  <si>
    <t>2018/05/04 00:25:45 J. Zhuo (LZHUO) Phone +8675526728187EXT7760
ENG P/N:P1045000-01 S/N:903425-1808-00DO PLPG
The unit MV2000 S/N 1356853 ACW 1.5kv Arcing failure during Hi-Pot test, the root cause is TR19,TR17,TR15 and D18 heat sink have metal material piercing the insulate pad damaged on the P1045000-01 board.
Please return to Supplier to repair, RTV</t>
  </si>
  <si>
    <t>2018/05/03 23:20:53 J. Zhuo (LZHUO) Phone +8675526728187EXT7760
ENG: P/N:P1044690  S/N:903425-1805-00FB/1805-00EB PLPG
The 2EA units step 2.3 voltage linearity table during unit test failure.the root causes is P1044690 board PRE-TEST adjust error.
Please return to retest and analyze ,RTV.</t>
  </si>
  <si>
    <t>2018/05/04 19:59:08 J. Zhuo (LZHUO) Phone +8675526728187EXT7760
ENG:P/N:P1044400-01  S/N:903425-1803-00BL  PLPG
The unit step 2.4 local operation during unit test failure.The fault phenomenon is Press the front panel switch,switch illuminate yellow.root cause is SW4 yellow led and green led reverse on the P1044400-01 board.RTV</t>
  </si>
  <si>
    <t>2018/05/04 21:07:41 J. Zhuo (LZHUO) Phone +8675526728187EXT7760
ENG P/N:P1053100-0012 S/N:903425-1813-008E
The unit Step 1.4.1 Front Pane loop control during ATE test failure,the root cause is HV ON one minute front Pane loop control error,maybe is Pre-test adjust issue,and need replace new IC7(and redownload the program )on the P1053100-0012 board. RTV</t>
  </si>
  <si>
    <t xml:space="preserve"> 2018/05/05 21:09:56 J. Zhuo (LZHUO) Phone +8675526728187EXT7760 ENG P/N:P1044400-01 S/N:903425-1803-00D5 PLPG The unitSwitch Local LED light is bright yellow and should is green during ATE test failure,the root cause is Reverse SW4 on the P1044400-01 Front Pane board.
The SW4 Reverse problem belongs supplier quality issues., RTV.</t>
  </si>
  <si>
    <t>2018/05/06 01:15:29 J. Zhuo (LZHUO) Phone +8675526728187EXT7760
ENG P/N:P1045000-02   S/N:903425-1808-00BX  PLPG
The unit front Pane loop control and OVP trip during ATE test failed, root cause is front Pane voltage=65.63V(Spec:64.95~65.05V) RV7 adjust wrong and OVP 65.8V trip RV8 adjust wrong on the P1045000-02 main board.The P1045000-02 board issue belongs supplier Pre-test issues.RTV</t>
  </si>
  <si>
    <t xml:space="preserve"> W/H:Found*1EA  the SW4 wrongly installed. SN:'1803-00D2</t>
  </si>
  <si>
    <t>2018/05/07 19:15:20 J. Zhuo (LZHUO) Phone +8675526728187EXT7760
ENG P/N:P1053100-0012 S/N:903425-1815-04LP
The unit HV on not DC150 voltage output during ATE test failure,the root cause is PFC voltage only 248V failed (normal is 360V).Please return to Supplier to pre-test and analyze, RTV.</t>
  </si>
  <si>
    <t>05/17/2018 23:24:46 Shou Qiang Peng (SPENG) Phone +8675526728187EXT7875
prod,     NG part per purge#70007139 .
interface board test result : IDemand =10.0V,output voltage =9.59V(normal is 10V) RV1 adjust wrong .
05/18/2018 03:24:24 Shou Qiang Peng (SPENG) Phone +8675526728187EXT7875
PCBA S/N:903425-1805-00EE / 903425-1805-00FP</t>
  </si>
  <si>
    <t>05/21/2018 00:04:45 Shou Qiang Peng (SPENG) Phone +8675526728187EXT7875
prod, Incoming material without protection well，Lead to PCB material damage
05/29/2018 20:06:05 Shou Qiang Peng (SPENG) Phone +8675526728187EXT7875
PCBA S/N:1741-00CA</t>
  </si>
  <si>
    <t>2018/05/24 00:40:02 J. Zhuo (LZHUO) Phone +8675526728187EXT7760
ENG P/N:P1045000-02 S/N:903425-1813-0135
The unit Step 2.5 Front Pane loop control during ATE test failed,root cause is front Pane voltage=65.63V(Spec:64.95~65.05V) RV7 adjust wrong and other RV adjust wrong on the P1045000-02 main board.</t>
  </si>
  <si>
    <t>2018/04/01 23:25:03 J. Zhuo (LZHUO) Phone +8675526728187EXT7760
ENG P/N:P1045000-01 S/N:903425-1803-00SD PLPG
The unit step 2.3.2 voltage linearity table test failed during ATE test, the root cause is set output current to 10.000A by adjusting RV11 is wrong( 9.83A)on the P1045000-01(903425-1803-00SD)board.
Please return to Supplier to retest Pre-test.RTV</t>
  </si>
  <si>
    <t>2018/04/03 23:04:51 J. Zhuo (LZHUO) Phone +8675526728187EXT7760
ENG P/N:P1045000-02  S/N:1808-00C2/1808-00BP/1808-00CM
The X3 unit(s/n:1339636/1339641/1339638) 0.5H no power during burn-in test failed,the root cause maybe is D25 short on the P1045000-02 board.
Rework:D24/D25-DGAPT60DQ60*2    PAD-D1043077*4
2018/04/03 23:29:32 J. Zhuo (LZHUO) Phone +8675526728187EXT7760
ENG P/N:P1045000-02  S/N:1808-00C2/1808-00BP/1808-00CM
The X3 unit(s/n:1339636/1339641/1339638) 0.5H no power during burn-in test failed,the root cause maybe is D25(D/C:1738)short on the P1045000-02 board.
Rework:D24/D25-DGAPT60DQ60*2    PAD-D1043077*4
2018/04/09 23:20:37 J. Zhuo (LZHUO) Phone +8675526728187EXT7760
ENG P/N:P1045000-02  S/N:1808-00C2/1808-00BP/1808-00CM
The X3 unit(s/n:1339636/1339641/1339638) 0.5H no power during burn-in test failed,check found D25 component bad,the root cause is D24 and D25 wrong part is P/N#DGAPT15DQ100 D/C:1738(Right is P/N#DGAPT60DQ60)on the P1045000-02 board.
The D24/D25 wrong part belongs supplier quality issues.RTV</t>
  </si>
  <si>
    <t>2018/04/03 23:22:52 J. Zhuo (LZHUO) Phone +8675526728187EXT7760
ENG P/N:P1045000-01 S/N:903425-1808-00DL
The unit 0.5H no power during burn-in test failed,the root cause maybe D24/D25 short on the P1045000-01 board.
Rework:D24/D25-DGAPT15DQ100*2  PAD-D1043077*4
2018/04/03 23:28:50 J. Zhuo (LZHUO) Phone +8675526728187EXT7760
The unit 0.5H no power during burn-in test failed,the root cause maybe D24/D25(D/C:1734) short on the P1045000-01 board.
Rework:D24/D25-DGAPT15DQ100*2  PAD-D1043077*4
2018/04/10 02:05:00 J. Zhuo (LZHUO) Phone +8675526728187EXT7760
The unit 0.5H no power during burn-in test failed,the root cause D24/D25 wrong part on the P1045000-01 board.RTV</t>
  </si>
  <si>
    <t>2018/04/07 02:23:28 J. Zhuo (LZHUO) Phone +8675526728187EXT7760
ENG P/N:P1045000-02 S/N:903425-1808-00CC/903425-1808-00CO
The X2 unit(s/n:1342451/1339629/) 0.5H no power during burn-in test failed,the root cause maybe is D25(D/C:1738)short on the P1045000-02 board.The C89/C70/D100/D101/T9/T10 maybe bad.
Rework:D24/D25-DGAPT60DQ60*2    PAD-D1043077*4
       C89/C70-CL3470PXM*2   D100/D101-DGBYV26C*2  T9/T10-T1044858*2
2018/04/09 04:18:29 J. Zhuo (LZHUO) Phone +8675526728187EXT7760
ENG P/N:P1045000-02 S/N:903425-1808-00CC/903425-1808-00CO
The X2 unit(s/n:1342451/1339629/) 0.5H no power during burn-in test failed,the root cause is D24/D25(D/C:1738)wrong part short on the P1045000-02 board.
The D24/D25 wrong part belongs supplier quality issues.RTV</t>
  </si>
  <si>
    <t>2018/04/08 20:34:50 J. Zhuo (LZHUO) Phone +8675526728187EXT7760
ENG P/N:P1053100-0012 S/N:903425-1813-0080 PLPG
The unit ACW 1.5KV Arcing failure during Hi-pot test,the root cause is TR24 heatsink have metal material piercing the insulate pad arcing bad on the P1053100-0012 board.
The insulate pad damaged issue problem belongs supplier quality issues.
Please return to Supplier to repair, RTV.</t>
  </si>
  <si>
    <t>1813</t>
  </si>
  <si>
    <t xml:space="preserve"> prod,     Supplier material, found that the D24 / D25 position wrong materials. SN:903425-1808-00BQ</t>
  </si>
  <si>
    <t>2018/04/15 04:19:30 J. Zhuo (LZHUO) Phone +8675526728187EXT7760
ENG P/N:P1045000-01   S/N:903425-1808-00DP/1808-00DS  PLPG
The X2 (s/n:1345721/1344628)unit Step 2.4.1 over voltage trip during ATE test failure,the root cause is output voltage/current and OCP/OVP adjust wrong on the P1045000-01 board.
The this is board issue problem belongs supplier Pre-test issues.RTV</t>
  </si>
  <si>
    <t>2018/04/18 22:45:21 J. Zhuo (LZHUO) Phone +8675526728187EXT7760
ENG P/N:P1045000-02  S/N:903425-1808-00CB PLPG
The unit Step 2.4.1 over voltage trip during ATE TEST failed,the root cause is output OVP 64.8V (spec:70-73V)trip on the P1045000-02 board.
The P1045000-02 board issue belongs supplier Pre-test issues.RTV</t>
  </si>
  <si>
    <t>2018/04/20 19:29:27 J. Zhuo (LZHUO) Phone +8675526728187EXT7760
ENG P/N:P1045000-01 S/N:903425-1808-00DJ
The unit step 2.4.1 over voltage trip during ATE test failure,the root cause is output voltage OVP=160.5V (Spec:163~167V)and OCP=10.7A(Spec;10.8~11.2A)adjust wrong on the P1045000-01 board.
The P1045000-01 board issue belongs supplier Pre-test issues.RTV
2018/04/24 02:39:09 J. Zhuo (LZHUO) Phone +8675526728187EXT7760
ENG P/N:P1045000-01 S/N:903425-1808-00DJ
The unit step 2.4.1 over voltage trip during ATE test failure,the root cause is output voltage OVP=150.5V (Spec:163~167V)and OCP=10.7A(Spec;10.8~11.2A)adjust wrong on the P1045000-01 board.
The P1045000-01 board issue belongs supplier Pre-test issues.RTV</t>
  </si>
  <si>
    <t>2018/04/23 23:26:38 J. Zhuo (LZHUO) Phone +8675526728187EXT7760
ENG P/N:P1045000-01 S/N:903425-1808-00DU PLPG
The unit step 2.4.1 over voltage trip during ATE test failure,the root cause is output voltage OVP=161.5V (Spec:163~167V)adjust wrong on the P1045000-01 main board
The P1045000-01 board issue belongs supplier Pre-test issues.RTV
2018/04/24 02:36:36 J. Zhuo (LZHUO) Phone +8675526728187EXT7760
ENG P/N:P1045000-01 S/N:903425-1808-00DU PLPG
The unit step 2.4.1 over voltage trip during ATE test failure,the root cause is output voltage OVP=151.5V (Spec:163~167V)adjust wrong on the P1045000-01 main board
The P1045000-01 board issue belongs supplier Pre-test issues.RTV</t>
  </si>
  <si>
    <t>2018/04/26 21:09:13 J. Zhuo (LZHUO) Phone +8675526728187EXT7760
ENG P/N:P1045000-01 S/N:903425-1803-00SB PLPG
The unit MV2000 S/N 1356849 ACW 1.5kv Arcing failure during Hi-Pot test, the root cause is TR19 heat sink have metal material piercing the insulate pad damaged on the P1045000-01 board.
Please return to Supplier to repair, RTV</t>
  </si>
  <si>
    <t>2018/03/20 04:28:42 J. Zhuo (LZHUO) Phone +8675526728187EXT7760
ENG P/N:P1045000-02 S/N:903425-1803-00X4/1803-00ZJ  PLPG
The unit S/N 1326338 ACW 1.5KV Arcing failure during Hi-Pot test,the root caues is D4 insulate pad arcing bad on the P1045000-02 board.
The unit S/N 1330531 ACW 1.5KV Arcing failure during Hi-Pot test,the root caues is TR15 heatsink have metal material piercing the insulate pad damaged on the P1045000-02 board.
Please return to Supplier to repair, RTV.</t>
  </si>
  <si>
    <t>2018/03/23 23:06:49 J. Zhuo (LZHUO) Phone +8675526728187EXT7760
ENG P/N:P1045000-01 SN:903425-1803-00SI
The unit MV2000 S/N 1325698 ACW 1.5kv Arcing failure during Hi-Pot test, the root cause is D3 heat sink have metal material piercing the insulate pad damaged on the P1045000-01 (PLPG 903425-1803-00SI)board.
Please return to Supplier to repair, RTV</t>
  </si>
  <si>
    <t>2018/03/23 23:20:12 J. Zhuo (LZHUO) Phone +8675526728187EXT7760
ENG P/N:P1045000-02 SN:903425-1803-00X2 PLPG
The unit MV2000 S/N 1328242 ACW 1.5kv Arcing failure during Hi-Pot test, the root cause is D2 heat sink have metal material piercing the insulate pad damaged on the P1045000-02 board.
Please return to Supplier to repair, RTV</t>
  </si>
  <si>
    <t>2018/03/24 01:43:06 J. Zhuo (LZHUO) Phone +8675526728187EXT7760
ENG P/N:P1045000-01 S/N:903425-1803-00RN PLPG
The unit Step 2.6.2 short current trip during unit test failure,the root cause is I-MON voltage&gt;10.7V failed, maybe is RV5 and RV11 not adjust to the correct range on the P1045000-01 board.
Please return to Supplier to redjust Over current, RTV.</t>
  </si>
  <si>
    <t>2018/03/25 22:34:21 J. Zhuo (LZHUO) Phone +8675526728187EXT7760
ENG P/N: P1053370 SN:903425-1810-00EK PLPG
   The unit was failed in 1.4.1 step. fail during Unit Test.Phenomenon is PSU1 HV on  sense light is not illuminated.the root cause is PL2 relay Use the wrong  material.PL2 is to use a 5 v relay.but now Use a 12V relay.
Please return to Supplier to repair, RTV
2018/03/25 23:37:50 J. Zhuo (LZHUO) Phone +8675526728187EXT7760
ENG P/N: P1053370 SN:903425-1810-00EK PLPG
   The unit was failed in 1.4.1 step. fail during Unit Test.Phenomenon is PSU1 HV on  sense light is not illuminated.the root cause is RL2 relay Use the wrong  material.RL2 is to use a 5 v relay.but now Use a 12V relay.Please return to Supplier to repair, RTV</t>
  </si>
  <si>
    <t>RL12</t>
  </si>
  <si>
    <t>Wrong Part</t>
  </si>
  <si>
    <t>RV5/RV11</t>
  </si>
  <si>
    <t>Test issue</t>
  </si>
  <si>
    <t>D2</t>
  </si>
  <si>
    <t>Foreign material</t>
  </si>
  <si>
    <t>D3</t>
  </si>
  <si>
    <t>D4/TR15</t>
  </si>
  <si>
    <t>TR19</t>
  </si>
  <si>
    <t>D24/D25</t>
  </si>
  <si>
    <t>C338/C337</t>
  </si>
  <si>
    <t xml:space="preserve">Component Damage </t>
  </si>
  <si>
    <t>TR24</t>
  </si>
  <si>
    <t>Missing Part</t>
  </si>
  <si>
    <t>RV11</t>
  </si>
  <si>
    <t>C3/C4/C280/C336~C339</t>
  </si>
  <si>
    <t>RV7</t>
  </si>
  <si>
    <t>C2</t>
  </si>
  <si>
    <t>SW4</t>
  </si>
  <si>
    <t>TR19/TR17/TR15/D18</t>
  </si>
  <si>
    <t>IC7</t>
  </si>
  <si>
    <t>02/2018</t>
  </si>
  <si>
    <t>01/2018</t>
  </si>
  <si>
    <t>12/2017</t>
  </si>
  <si>
    <t>11/2017</t>
  </si>
  <si>
    <t>10/2017</t>
  </si>
  <si>
    <t>09/2017</t>
  </si>
  <si>
    <t>08/2017</t>
  </si>
  <si>
    <t>07/2017</t>
  </si>
  <si>
    <t>06/2017</t>
  </si>
  <si>
    <t>05/2017</t>
  </si>
  <si>
    <t>04/2017</t>
  </si>
  <si>
    <t>03/2017</t>
  </si>
  <si>
    <t>02/2017</t>
  </si>
  <si>
    <t>01/2017</t>
  </si>
  <si>
    <t>12/2016</t>
  </si>
  <si>
    <t>11/2016</t>
  </si>
  <si>
    <t>10/2016</t>
  </si>
  <si>
    <t>09/2016</t>
  </si>
  <si>
    <t>08/2016</t>
  </si>
  <si>
    <t>07/2016</t>
  </si>
  <si>
    <t>06/2016</t>
  </si>
  <si>
    <t>05/2016</t>
  </si>
  <si>
    <t>04/2016</t>
  </si>
  <si>
    <t>03/2016</t>
  </si>
  <si>
    <t>02/2016</t>
  </si>
  <si>
    <t>01/2016</t>
  </si>
  <si>
    <t>12/2015</t>
  </si>
  <si>
    <t>11/2015</t>
  </si>
  <si>
    <t>10/2015</t>
  </si>
  <si>
    <t>09/2015</t>
  </si>
  <si>
    <t>08/2015</t>
  </si>
  <si>
    <t>07/2015</t>
  </si>
  <si>
    <t>06/2015</t>
  </si>
  <si>
    <t>remove due to RV2  be adjusted in AE</t>
  </si>
  <si>
    <t>remove 200497691 due to no FC test before DC1740</t>
  </si>
  <si>
    <t>remove DMR#200496177  200496553 RV componet Adjusted in AE or pass after rechecking</t>
  </si>
  <si>
    <t>P1036030</t>
  </si>
  <si>
    <t>06/26/2018 23:27:16 Li Juan Liao (LLIAO) Phone +8675526728187EXT7816
Prod:P/N:P1036030 S/N:903425-1822-01D6
This PEM is wrong and cannot be installed. See the red arrow.</t>
  </si>
  <si>
    <t>PEM</t>
  </si>
  <si>
    <t>07/2018</t>
  </si>
  <si>
    <t>06/2018</t>
  </si>
  <si>
    <t>08/21/2018 00:59:08 Mu Qin Wu (MWU)
ENG P/N:P1045000-01 SN:903425-1810-0101
The unit MV2000 S/N 1410129 ACW 1.5kv Arcing failure during Hi-Pot test, the root cause is D3 heat sink have metal material piercing the insulate pad damaged on the P1045000-01 board.
Please return to Supplier to repair, RTV</t>
  </si>
  <si>
    <t>08/2018</t>
  </si>
  <si>
    <t>P1043070</t>
  </si>
  <si>
    <t>remove DMR#200502890 &amp; 200504038</t>
  </si>
  <si>
    <t>2018/09/05 02:05:03 J. Zhuo (LZHUO) Phone +8675526728187EXT7760
ENG  P/N: P1042790-01  S/N: 903425-1816-02KH  PLPG
The unit was failed in 6.1 step fail during unit Test. The fault phenomenon is no output voltage. root cause is R24 Used the wrong resistance .
Please return to Supplier to repair, RTV</t>
  </si>
  <si>
    <t>P1042790-01</t>
  </si>
  <si>
    <t>09/2018</t>
  </si>
  <si>
    <t>2018/09/21 05:26:39 J. Zhuo (LZHUO) Phone +8675526728187EXT7760
ENG   P/N: P1043070  S/N: 903425-1825-00P0
The unit was failed in 2.3.3 step fail during unit Test. The fault phenomenon is sink current Can't adjust.root cause is Poor contact between R517 welding point and R539.
Please return to Supplier to repair, RTV</t>
  </si>
  <si>
    <t>09/22/2018 04:31:01 Mu Qin Wu (MWU)
ENG:PN#:P1053370&lt;903425-1815-001J&lt;PLPG
the unit failed at HV-HIPOT ACW test.TR30 pad damaged on heatshrink
the SQ issue please RTV</t>
  </si>
  <si>
    <t>TR30</t>
  </si>
  <si>
    <t>R517</t>
  </si>
  <si>
    <t>L10</t>
  </si>
  <si>
    <t>R24</t>
  </si>
  <si>
    <t>Open circuit</t>
  </si>
  <si>
    <t>component failure</t>
  </si>
  <si>
    <t>wrong part</t>
  </si>
  <si>
    <t>remove DMR#200505141</t>
  </si>
  <si>
    <t>09/26/2018 19:43:31 Mu Qin Wu (MWU)
ENG:PN#:P1038890&lt;903425-1830-043C&lt;PLPG
the unit failed in the 1.3.1 test. the C25 Capacitance plus or minus polarity is reversed!SQ issue please RTV
rework:c25[CED1M00HM1]</t>
  </si>
  <si>
    <t>P1038890</t>
  </si>
  <si>
    <t>C25</t>
  </si>
  <si>
    <t>10/2018</t>
  </si>
  <si>
    <t>10/18/2018 04:17:28 Mu Qin Wu (MWU)
ENG:PN#:P1053100-0005&lt;903425-1741-00Q3&lt;PLPG
the unit failed at HI-POT ACW test.
2018/10/18 05:53:44 J. Zhuo (LZHUO) Phone +8675526728187EXT7760
ENG:P/N:P1053100-0005 S/N:903425-1741-00Q3 PLPG
unit failed at HV-HIPOT ACW test.TR44 pad damaged on heatshrink
the SQ issue please RTV</t>
  </si>
  <si>
    <t>TR44</t>
  </si>
  <si>
    <t>2018/10/17 04:23:44 J. Zhuo (LZHUO) Phone +8675526728187EXT7760
ENG:PN#:P1053370&lt;903425-1818-03R3&lt;PLPG
the unit failed in the 2.5 test .the L10 burn out.please replace the
L10[T1042048]*1EA
Meilan promised this board supplier analysis. so please RTV</t>
  </si>
  <si>
    <t>2018/10/30 19:27:40 J. Zhuo (LZHUO) Phone +8675526728187EXT7760
ENG    P/N: P1053370   S/N:903425-1819-05JD PLPG
The unit was failed in 1.7.2 step fail during unit Test.root cause is L10 bad. this is  SQ Issue.
Please return to Supplier to repair, RTV</t>
  </si>
  <si>
    <t>10/31/2018</t>
  </si>
  <si>
    <t>11/2018</t>
  </si>
  <si>
    <t>2018/11/01 02:06:15 J. Zhuo (LZHUO) Phone +8675526728187EXT7760
ENG P/N:P1026140-32 S/N:903425-1816-050Z PLPG
The unit 1439175 step 2.5.6 local current only 32mA(normal 77mA)during unit test failure, the root cause is D38 (3V0)wrong part(Normal 13V DIO) on the P1026140-32(S/N:'903425-1816-050Z) control board.
The D38 wrong part problem belongs supplier quality issues.</t>
  </si>
  <si>
    <t>D38</t>
  </si>
  <si>
    <t>P1026140-32</t>
  </si>
  <si>
    <t>2018/10/31 19:47:25 J. Zhuo (LZHUO) Phone +8675526728187EXT7760
ENG    P/N: P1053370   S/N:903425-1819-05JT PLPG
The unit was failed in 1.7.2 step fail during unit Test. Measurement  L10 inductance value 4.79uH out of range normal (44uH~48uH) .root cause is L10 bad. this is  SQ Issue.
Please return to Supplier to repair, RTV</t>
  </si>
  <si>
    <t>2018/10/31 04:14:35 J. Zhuo (LZHUO) Phone +8675526728187EXT7760
ENG P/N:P1026140-43 S/N:903425-1815-03BI/1815-03B5
The unit step 1.5.1 GATE PULSES no pulses during unit test failed,the root cause is R77 &amp; R75 solder short that cause TR11 bad(need change new TR11) on the P1026140-43, also check the two inventory boards in AESZ, found 1EA(903425-1815-03B5)have same issue  It is supplier quality issue.</t>
  </si>
  <si>
    <t>P1026140-43</t>
  </si>
  <si>
    <t>R75&amp;R77</t>
  </si>
  <si>
    <t>soldering issue</t>
  </si>
  <si>
    <t>2018/11/07 01:00:22 J. Zhuo (LZHUO) Phone +8675526728187EXT7760
ENG P/N:P1026140-07 S/N:903425-1831-014U PLPG
The unit step 2.5 current calibration Imon 0.2V (normal 9.5v)during unit test failed,the root cause is LK6 pin1&amp;2  jumper wire cold solder on the P1026140-07(S/N 903425-1831-014U) control board.
The LK6 solder issue problem belongs supplier quality issues.</t>
  </si>
  <si>
    <t>LK6</t>
  </si>
  <si>
    <t>P1026140-07</t>
  </si>
  <si>
    <t>11/7/2018</t>
  </si>
  <si>
    <t>11/08/2018 03:36:51 Mu Qin Wu (MWU)
ENG:PN#:P1045000-01&lt;903425-1811-0141&lt;PLPG
the unit failed in the HV-HIPOT test.The ground pressure test failed.
The root cause is poor contact between radiator and ground.the SQ issue
pleae RTV!
11/16/2018 01:09:19 Mei Lan Tang (MTANG2) Phone +8675526728187EXT7579
suspected the screw too short to make fully contacting between heatsink and PCB. Return for verification</t>
  </si>
  <si>
    <t>heatsink</t>
  </si>
  <si>
    <t>11/13/2018 17:54:13 Mu Qin Wu (MWU)
ENG:PN#:P1045000-01&lt;903425-1811-0137&lt;PLPG
the unit failed in the HV-HIPOT test .The ground pressure test cannot pass!The root cause is poor contact between radiator and ground
11/14/2018 01:14:32 Mu Qin Wu (MWU)
SQ issue please RTV
11/16/2018 01:06:48 Mei Lan Tang (MTANG2) Phone +8675526728187EXT7579
suspected as screw too short to make fully contacting between heatsink and PCB. Return plexus for checking</t>
  </si>
  <si>
    <t>P1-45000-01</t>
  </si>
  <si>
    <t>2018/11/16 23:43:08 J. Zhuo (LZHUO) Phone +8675526728187EXT7760
ENG P/N:P1052490 S/N：'903425-1840-00DT PLPG
The unit step 6.2 input DC24 voltage burnt during unit test failed,the root cause is C4 reverse and burst on the P1052490(S/N:903425-1840-00DT) control board.
The C4 reverse problem belongs supplier quality issues.</t>
  </si>
  <si>
    <t>P1052490</t>
  </si>
  <si>
    <t>C4</t>
  </si>
  <si>
    <t>backwards</t>
  </si>
  <si>
    <t>2018/11/26 00:08:01 J. Zhuo (LZHUO) Phone +8675526728187EXT7760
ENG P/N:P1027200 S/N:903425-1826-02DA
2018/11/26 03:26:37 J. Zhuo (LZHUO) Phone +8675526728187EXT7760
ENG P/N:P1027200 S/N:903425-1826-02DA
The unit step 1.2.1 HV OFF and Fault LED not illuminate during unit failed,the root cause is LED2 bad on the P1027200 board and PCB damaged.
Scrap it.
2018/11/26 05:05:52 J. Zhuo (LZHUO) Phone +8675526728187EXT7760
ENG P/N:P1027200 S/N:903425-1826-02DE PLPG
The unit step 1.2.1 HV OFF and Fault LED not illuminate during unit failed,the root cause is LED1 and LED3 bad on the P1027200 board.
One of the LED2 dismantled from a new board(s/n:1826-02DA) was also found to be bad.
The LED component bad belongs supplier quality issues.
RTV.
11/28/2018 00:27:53 Mei Lan Tang (MTANG2) Phone +8675526728187EXT7579
the good LED2 on SN 1826-02DE was removed to place on SN 1826-02DA, need to return SN 1826-02DE</t>
  </si>
  <si>
    <t>P1027200</t>
  </si>
  <si>
    <t>LED1~LED3</t>
  </si>
  <si>
    <t>2018/11/15 19:05:46 J. Zhuo (LZHUO) Phone +8675526728187EXT7760
ENG P/N:P1036910-07 S/N:'903425-1828-01FG
The unit step 6.2 TP2 not 15V voltage output during unit test failed,the root cause is FS2 pin PCB damaged on the P1036910-07(903425-1828-01FG)control board.
The PCB damaged  problem belongs supplier quality issues.</t>
  </si>
  <si>
    <t>FS2</t>
  </si>
  <si>
    <t>11/15/2018</t>
  </si>
  <si>
    <t>12/2018</t>
  </si>
  <si>
    <t>P1036910-07</t>
  </si>
  <si>
    <t>Remove DMR#200507783,200506748</t>
  </si>
  <si>
    <t>Remove from DPPM due to FA part</t>
  </si>
  <si>
    <t xml:space="preserve">       </t>
  </si>
  <si>
    <t>Inproper installed</t>
  </si>
  <si>
    <t>02/2019</t>
  </si>
  <si>
    <t>07.02.2019 00:56:15 Alan Cunningham (ACUNNINGHAM) Phone +44(0)1903712437
FLY LEAD FROM FERRITE AND PLASTIC BOBBIN HAS NOT BEEN SECURED WITH RTV AS PER DRAWING NOTES.</t>
  </si>
  <si>
    <t>P1016580</t>
  </si>
  <si>
    <t>UK</t>
  </si>
  <si>
    <t>02/06/2019 02:20:48 Gareth Evans (GEVANS)
raised resistors- stock inspection needed</t>
  </si>
  <si>
    <t>P1031380</t>
  </si>
  <si>
    <t>P1025070-02</t>
  </si>
  <si>
    <t>2019/02/15 23:34:10 J. Zhuo (LZHUO) Phone +8675526728187EXT7760
ENG P/N:P1025070-02 S/N:'903425-1831-000L PLPG
The unit Step 1.4 Switch HV on display panel"INHIBIT LED "always bright during unit test failed,the root cause is TR23 wrong part is 751(right is 651)on the P1025070-02 control board.
The TR23 wrong part belongs supplier quality issues.</t>
  </si>
  <si>
    <t>2019/02/12 04:29:00 J. Zhuo (LZHUO) Phone +8675526728187EXT7760
ENG P/N:P1025070-02 S/N:903425-1831-000X PLPG
The unit Step 1.4 monitor D41 cathode wrt TP11 be not at -15V failed during unit test,the root cause is TR9 reverse on the P1025070-02 control board.
The TR9 reverse belongs supplier quality issues. RTV!</t>
  </si>
  <si>
    <t>TR9</t>
  </si>
  <si>
    <t>TR23</t>
  </si>
  <si>
    <t>Remove from DPPM  due to FA part, 2nd failed after rework per DMR#200510253</t>
  </si>
  <si>
    <t>R1/R2</t>
  </si>
  <si>
    <t>CH00</t>
  </si>
  <si>
    <t>4/8 update</t>
  </si>
  <si>
    <t>03/2019</t>
  </si>
  <si>
    <t>2019/03/08 01:45:56 J. Zhuo (LZHUO) Phone +8675526728187EXT7760
&lt;ENG P#:P1037950N 903425-1907-02U2 VENDOR:PLPG &gt;
2019/03/08 04:13:42 J. Zhuo (LZHUO) Phone +8675526728187EXT7760
unit test fail .check and found pcba R39 RES  place welding error.
this is SQ issue. Need send to supplier to improve the fail issue.</t>
  </si>
  <si>
    <t xml:space="preserve">P1037950N </t>
  </si>
  <si>
    <t>3/8/2019</t>
  </si>
  <si>
    <t>R39</t>
  </si>
  <si>
    <t>2019/03/04 00:34:03 J. Zhuo (LZHUO) Phone +8675526728187EXT7760
ENG P/N:P1044290-02 S/N:'903425-1849-02HF PLPG
The unit step 2.4.3 linear test failed during unit test,the root cause is C40 solder short, R66 and PCB burnt damaged(scrap) on the P1044290-02 control board.
The C40 solder short belongs supplier quality issues.</t>
  </si>
  <si>
    <t>P1044290-02</t>
  </si>
  <si>
    <t>3/4/2019</t>
  </si>
  <si>
    <t>C40</t>
  </si>
  <si>
    <t>2019/02/18 17:20:24 J. Zhuo (LZHUO) Phone +8675526728187EXT7760
ENG P/N:P1036910-11     S/N:903425-1903-01D8
2019/03/03 20:17:24 J. Zhuo (LZHUO) Phone +8675526728187EXT7760
ENG P/N:P1036910-11     S/N:903425-1903-01D8
The unit was failed in 7.7.1 step fail during Unit Test. output current &lt; 2mA I MON &lt;9.980V norm（9.98V—10.02V). root cause is R134/R132 (0.99435M norm : 0.999M-1.001M) Poor resistance accuracy.
Rework: R134/R132-URM71M00AB1*2EA
03/06/2019 23:11:54 Xiang Dang Liu (XLIU4) Phone +8675526728187EXT7224
40min/1ea</t>
  </si>
  <si>
    <t>R134/R132</t>
  </si>
  <si>
    <t>Component failure</t>
  </si>
  <si>
    <t>P1036910-11</t>
  </si>
  <si>
    <t>02/18/2019</t>
  </si>
  <si>
    <t>2019/03/13 05:10:33 Jack (Lian Wen) Zhuo (LZHUO) 电话 +8675526728187EXT7760
ENG:PN#:P1043060&lt;903425-1819-0BDS&lt;PLPG
the unit failed in the SUB test.No voltage output . Diode D2 is reversed
please RTV</t>
  </si>
  <si>
    <t>P1043060</t>
  </si>
  <si>
    <t>03/13/2019</t>
  </si>
  <si>
    <t>2019/03/13 17:59:46 J. Zhuo (LZHUO) Phone +8675526728187EXT7760
ENG P/N:P1025070 S/N:903425-1822-01J3
2019/03/16 18:52:31 J. Zhuo (LZHUO) Phone +8675526728187EXT7760
ENG P/N: P1025070  S/N: 903425-1822-01J3
The unit was failed in 1.4.1 step fail during Unit Test.root cause is TR16 Installed backwards on the P1025070 board.
Please return to Supplier to repair, RTV</t>
  </si>
  <si>
    <t>P1025070</t>
  </si>
  <si>
    <t>TR16</t>
  </si>
  <si>
    <t>2019/03/14 03:19:33 J. Zhuo (LZHUO) Phone +8675526728187EXT7760
ENG P/N:P1025070 S/N:'903425-1815-01VM PLPG
The unit Step 2.4.2 Vmon only 8.2V(normal 9.5V) failed during unit test,the root cause is D22 wrong part is 8V2 on the P1025070(903425-1815-01VM) control board.
The D22 wrong part belongs supplier quality issues. RTV!</t>
  </si>
  <si>
    <t>03/14/2019</t>
  </si>
  <si>
    <t>1815</t>
  </si>
  <si>
    <t>D22</t>
  </si>
  <si>
    <t>remove from DPPM</t>
  </si>
  <si>
    <t>same batch to Feb, CA inplace, remove from DPPM</t>
  </si>
  <si>
    <t>CF and without test coverage.Remove from DPPM</t>
  </si>
  <si>
    <t>04/2019</t>
  </si>
  <si>
    <t>04/12/2019 01:51:24 Mu Qin Wu (MWU) Phone +14082177458
Eng:p/n:P1025910 903425 1913-02XS Vendor:PLPG
The unit failed during unit test ,No waveform output between R3 and D3,check find the pin7 and pin8 of IC3 was soldered together,it's SQ issue.
    Return it to supplier for rework.</t>
  </si>
  <si>
    <t>P1025910</t>
  </si>
  <si>
    <t>IC3</t>
  </si>
  <si>
    <t>short circuit</t>
  </si>
  <si>
    <t>05/2019</t>
  </si>
  <si>
    <t>01/2019</t>
  </si>
  <si>
    <t>2019/05/18 01:08:27 J. Zhuo (LZHUO) Phone +8675526728187EXT7760
ENG  P/N: P1025070 S/N:903425-1815-01VG
The unit was failed in 1.6 step Fail. during UNIT Test. The fault phenomenon is no negative half-cycle current waveform. root cause is LK2 cold solder joint.</t>
  </si>
  <si>
    <t>LK2</t>
  </si>
  <si>
    <t>2019/05/17 19:16:08 J. Zhuo (LZHUO) Phone +8675526728187EXT7760
ENG P/N:P1046130 S/N:'903425-1825-03P7
The unit Front panel HV OFF LED  yellow not bright during unit test failed ,the root cause is LED2  yellow not bright on the P1046130 LED display board.
The LED2 issue belongs supplier quality issues.</t>
  </si>
  <si>
    <t>P1046130</t>
  </si>
  <si>
    <t>LED2</t>
  </si>
  <si>
    <t>2019/05/20 01:17:13 J. Zhuo (LZHUO) Phone +8675526728187EXT7760
ENG    P/N:P1020440   S/N:903425-1833-026E  PLPG
The unit was failed in 2.5 step Fail. during UNIT Test. The fault phenomenon is Output current -50mA  I MON=8.8V (spec:9.405V - 9.595V). root cause is D1 Install reverse.</t>
  </si>
  <si>
    <t>P1021440</t>
  </si>
  <si>
    <t>D1</t>
  </si>
  <si>
    <t>P1044290-101 deman in July for CA verification</t>
  </si>
  <si>
    <t>P1048660</t>
  </si>
  <si>
    <t>2019/05/30 20:41:39 Jack (Lian Wen) Zhuo (LZHUO) 电话 +8675526728187EXT7760
ENG:PN#:P1048660&lt;903425-1911-03LC&lt;PLPG
Virtual welding of IC13 PIN4 on the control board.the SQ issue
please RTV</t>
  </si>
  <si>
    <t>06/2019</t>
  </si>
  <si>
    <t>21.06.2019 04:02:42 Alan Curd (ACURD) Phone +441903712478
Incorrect caps fitted in location C29, 30, 52, 53. These caps should be SR30 and not SR21. SR21 are preformed so do not sit flush to the PCB. This interferes with other fitted components during PCBA build.</t>
  </si>
  <si>
    <t>P1040650-01</t>
  </si>
  <si>
    <t>C29</t>
  </si>
  <si>
    <t>LHUK</t>
  </si>
  <si>
    <t>21.06.2019 03:57:53 Alan Curd (ACURD) Phone +441903712478
Incorrect caps fitted in location C29, 30, 52, 53. These caps should be SR30 but SR21 have been fitted. SR21 have preformed leads wheres SR30'd do not and these caps need to be flush to hte board so as not to interfere with other fitted components at build stage. See attached.</t>
  </si>
  <si>
    <t>P1040650</t>
  </si>
  <si>
    <t>C28</t>
  </si>
  <si>
    <t>2019/06/13 04:24:20 J. Zhuo (LZHUO) Phone +8675526728187EXT7760
&lt;ENG P#:P1026140-32 F 903425-1830-042S VENDOR:PLPG &gt;
The fail at unit test ，it step 2.6 test fail.the output voltage 2000v trip .we check and found the board R100 resistance  install error .resistance value too large Cause failure. SQ ISSUE .Need to return to supplier improvement failure problem</t>
  </si>
  <si>
    <t>R100</t>
  </si>
  <si>
    <t>2019/06/13 02:08:01 Jack (Lian Wen) Zhuo (LZHUO) 电话 +8675526728187EXT7760
ENG:PN#:P1036020-U&lt;903425-1904-025R/025U&lt;PLPG
the unit failed in the  filament current test. no filament current output.D1/TR1 is too high[20.43mm Normal is below 19.1mm] the SQ issue
please RTV</t>
  </si>
  <si>
    <t>P1036020-U</t>
  </si>
  <si>
    <t>D1/TR1</t>
  </si>
  <si>
    <t>06/12/2019 05:11:42 Li Juan Liao (LLIAO) Phone +8675526728187EXT7816
Prod:P/N:P1036910-05 S/N:903425-1818-06Z6
Wrong part.
P1036910-05  with PL3 installed which  should be blank.suspected exchanged with P1036910-04.</t>
  </si>
  <si>
    <t>P1036910-05</t>
  </si>
  <si>
    <t>waiting for training report</t>
  </si>
  <si>
    <t>903425-1815-01VG</t>
  </si>
  <si>
    <t>PN</t>
  </si>
  <si>
    <t>SN</t>
  </si>
  <si>
    <t>Failure Code</t>
  </si>
  <si>
    <t>plant</t>
  </si>
  <si>
    <t>AESZ</t>
  </si>
  <si>
    <t>P1038230-01</t>
  </si>
  <si>
    <t>903425-1842-01JL</t>
  </si>
  <si>
    <t>R45</t>
  </si>
  <si>
    <t xml:space="preserve">field failure </t>
  </si>
  <si>
    <t>903425-1831-014U</t>
  </si>
  <si>
    <t>poor soldering</t>
  </si>
  <si>
    <t>PL3</t>
  </si>
  <si>
    <t>waiting for RMA</t>
  </si>
  <si>
    <t>Takaya pass if resistance more than 100omh</t>
  </si>
  <si>
    <t>No chance to enhance Takaya rest. Waiting for AOI enhancement</t>
  </si>
  <si>
    <t>enhanced Takaya test can catch this defect</t>
  </si>
  <si>
    <t>extra component</t>
  </si>
  <si>
    <t>remove the 40pcs capacitor highed up defects from DPPM, but keep in DMR tracking.</t>
  </si>
  <si>
    <t>07/2019</t>
  </si>
  <si>
    <t>2019/07/15 18:37:08 J. Zhuo (LZHUO) Phone +8675526728187EXT7760
&lt;ENG P#:P1026140-32  903425-1816-0513  VENDOR:PLPG &gt;
The fail at step 2.5.6 unit test .we check and found the board LK2 pin2 to PLE pin19 terminal short circuit .this is need open circuit.this is SQ ISSUE .need feedback to supplier for  fail improvement the issue.</t>
  </si>
  <si>
    <t>07/15/2019 04:55:38 Li Juan Liao (LLIAO) Phone +8675526728187EXT7816
Prod:P/N:P1053370 SN:903425-1916-00MI
PL8 was damaged.</t>
  </si>
  <si>
    <t>PL8</t>
  </si>
  <si>
    <t>2019/07/11 02:46:46 J. Zhuo (LZHUO) Phone +8675526728187EXT7760
ENG  P/N:P1025070-02  S/N:903425-1817-04C3
The unit was failed in 2.5.2 step fail during Unit Test. The fault phenomenon is HV NO Don't trip.root cause is SW2 cold solder joint.
Please return to Supplier to repair, RTV</t>
  </si>
  <si>
    <t>SW2</t>
  </si>
  <si>
    <t>2019/07/08 22:38:49 Jack (Lian Wen) Zhuo (LZHUO) 电话 +8675526728187EXT7760
ENG:PN#:P1053370&lt;903425-1826-0446&lt;PLPG
the unit failed in the 1.7.4 test .The current is very large. After inspection, it is found that the DC power cord [DCPPSU2/DCNPSU2]on the motherboard is reversed, which belongs to the problem of material supplied by the supplier .please RTV</t>
  </si>
  <si>
    <t>[DCPPSU2/DCNPSU2]</t>
  </si>
  <si>
    <t>improper installation</t>
  </si>
  <si>
    <t>D36</t>
  </si>
  <si>
    <t>2019/07/09 04:37:49 Jack (Lian Wen) Zhuo (LZHUO) 电话 +8675526728187EXT7760
ENG:PN#:P1053370&lt;903425-1913-00KP&lt;PLPG
the unit failed in the 1.6.10 test .When testing the PSU2 SINK drive waveform, there was no waveform output .Components D36 no solder.
the SQ issue please RTV</t>
  </si>
  <si>
    <t>07/24/2019 04:43:23 Mu Qin Wu (MWU) Phone +14082177458
(ENG)  P/N:P1048660   S/N:03LN    D/C:1911   MFG:903425
The unit was failed during HV unit test;
The negative voltage was no output,but normal is about 9000V;
Checking the control board P1048660 found R86 was assembled wrong part.
The was a SQ issue,need RTV to improvement.</t>
  </si>
  <si>
    <t>R86</t>
  </si>
  <si>
    <t>2019/07/26 00:50:10 J. Zhuo (LZHUO) Phone +8675526728187EXT7760
ENG P/N:P1017580
The unit was failed in 2 step .fail during Test Prior to potting . . The fault phenomenon is increase output voltage to 9kv later  no output voltage .root cause is D2  Install reverse.
Please return to Supplier to repair, RTV</t>
  </si>
  <si>
    <t>N/A</t>
  </si>
  <si>
    <t>P1017580</t>
  </si>
  <si>
    <t>07/30/2019 06:24:32 Li Juan Liao (LLIAO) Phone +8675526728187EXT7816
Prod:P/N:P1048660 SN:903425-1823-07HO
SK2 SQ issue,can not ASSY,need to return to supplier replace it.</t>
  </si>
  <si>
    <t>SK2</t>
  </si>
  <si>
    <t>Moth</t>
  </si>
  <si>
    <t>Mothly</t>
  </si>
  <si>
    <t>3 AVE</t>
  </si>
  <si>
    <t>Receipts</t>
  </si>
  <si>
    <t>defects</t>
  </si>
  <si>
    <t>08/2019</t>
  </si>
  <si>
    <t>2019/08/07 18:21:09 J. Zhuo (LZHUO) Phone +8675526728187EXT7760
&lt;ENG P#:P1024390  VENDOR:PLPG &gt;
The fail at sub-pre-test.the test at strike arcv,This material cannot be used again. need SCRAP.
2019/08/07 23:01:42 J. Zhuo (LZHUO) Phone +8675526728187EXT7760
ENG P/N:P1024390 S/N:903425-1908-01TZ PLPG
The unit DISC A1020710 (P1024390 PCBA) burnt during  pre-test, check found the root cause is no solder of the two red wires on the P1024390 PCBA(DISC A1020710).
On-line inspection found that all the all boards were not soldered.
Please return to Supplier to analyze and SCRAP.</t>
  </si>
  <si>
    <t>P1024390</t>
  </si>
  <si>
    <t>cable</t>
  </si>
  <si>
    <t>hole blocked</t>
  </si>
  <si>
    <t>ABI clear but operator wrongly installed.</t>
  </si>
  <si>
    <t>60pcs all ok</t>
  </si>
  <si>
    <t>ABI  updated.</t>
  </si>
  <si>
    <t>P1027200-01</t>
  </si>
  <si>
    <t>2019/08/16 04:33:32 J. Zhuo (LZHUO) Phone +8675526728187EXT7760
ENG P/N：P1027200-01  S/N：903425-1849-004Z /1849-004Z
The unit front panel LED is not bright during unit test failed,the root cause is X2 units P1027200-01 board LED issue:903425-1823-01JU LED2 not light and 1849-004Z X3 units LEDS  reverse.
Please return to Supplier to analyze, RTV.</t>
  </si>
  <si>
    <t>LED</t>
  </si>
  <si>
    <t>2019/08/22 01:08:19 J. Zhuo (LZHUO) Phone +8675526728187EXT7760
&lt;ENG P#:P1019300-05 903425-1832-01FB  VENDOR:PLPG &gt;
The machine failed in the unit test step 2.3. We checked and found that it was caused by the reverse connection of the plate p1019300-05 D1 diode. SQ ISSUE .
Need to return to supplier improvement failure problem</t>
  </si>
  <si>
    <t>P1019300-05</t>
  </si>
  <si>
    <t>ICT cover</t>
  </si>
  <si>
    <t>2019/08/26 01:41:09 J. Zhuo (LZHUO) Phone +8675526728187EXT7760
ENG P/N:P1025910 S/N:903425-1918-00JI PLPG
The unit step 3.1 no power during unit test failed,the root cause is C3/C4 assemble reverse on the P1025910 board.
The C3/C4 assemble reverse belongs supplier quality issues.</t>
  </si>
  <si>
    <t>C3/C4</t>
  </si>
  <si>
    <t>2019/08/28 05:23:47 J. Zhuo (LZHUO) Phone +8675526728187EXT7760
ENG P/N:P1024390
The burnt during pre-test failed, the root cause is D16 reverse on the P1024390 PCBA board.
Please return to Supplier to analyze, RTV.</t>
  </si>
  <si>
    <t>D16</t>
  </si>
  <si>
    <t>ABI already updated in May 2019</t>
  </si>
  <si>
    <r>
      <t xml:space="preserve">2
</t>
    </r>
    <r>
      <rPr>
        <sz val="12"/>
        <color rgb="FF000000"/>
        <rFont val="Arial"/>
        <family val="2"/>
      </rPr>
      <t>1</t>
    </r>
  </si>
  <si>
    <t>remove one no light up issue</t>
  </si>
  <si>
    <t>C86 with rework history</t>
  </si>
  <si>
    <t>09/2019</t>
  </si>
  <si>
    <t>2019/09/04 18:43:44 J. Zhuo (LZHUO) Phone +8675526728187EXT7760
ENG   P/N: P1053370  S/N: 903425-1926-09GP
The unit A403 S/N 1577065 ACW 1.5kv Arcing failure during Hi-Pot test,the root cause is At the bottom of the radiator have metal material piercing the insulate pad damaged on the P1053370 board.
Please return to Supplier to repair, RTV</t>
  </si>
  <si>
    <t>debris</t>
  </si>
  <si>
    <t>2019/09/13 18:35:10 J. Zhuo (LZHUO) Phone +8675526728187EXT7760
&lt;ENG P#:P1026140-32  903425-1830-042G  VENDOR:PLPG &gt;
The fail at step 2.5.6 unit test . we check and found the board R79 resistance wrong part. this is SQ ISSUE .need feedback to supplier for  fail improvement the issue.</t>
  </si>
  <si>
    <t>R79</t>
  </si>
  <si>
    <t>17.09.2019 05:19:15 Alan Curd (ACURD) Phone +44(0)1903712463
LK1 and LK2 kinky pins not soldered. (See attached)</t>
  </si>
  <si>
    <t>P1029400-35</t>
  </si>
  <si>
    <t>2019/09/25 05:32:35 J. Zhuo (LZHUO) Phone +8675526728187EXT7760
ENG  P/N: P1053370  S/N: 903425-1926-09HB
The unit was failed in 1.4.1 step fail during unit test. Open test box HV ON switch front panel HV ON SENSE not illuminated.root cause is RL3A Negative foot missing solder.
Please return to Supplier to repair, RTV
2019/09/28 02:27:32 J. Zhuo (LZHUO) Phone +8675526728187EXT7760
rework OK
No problem please UAI</t>
  </si>
  <si>
    <t xml:space="preserve">RL3A </t>
  </si>
  <si>
    <t>10/2019</t>
  </si>
  <si>
    <t>11/2019</t>
  </si>
  <si>
    <t>903425-1932-028H
The unit failed in the 1.6.5 test step with the sink drive waveform of PSU1 was abnormal due to the C102 bulged issue to resulting the failure.</t>
  </si>
  <si>
    <t>11/19/2019 23:24:34 Li Juan Liao (LLIAO) Phone +8675526728187EXT7816
Prod:P/N:P1053370 S/N:903425-1938-03SQ/03TG/03ST/03SO/03TK/03TJ/03SP/03T8/03T6/03TN/03T1/03T4/03T0/03SS/03TA/03SU/03T5/03TF/03SV/03T2/1940-05N9/05N4
Capacitor bulging, (C21,C40,C59,C80,C102)</t>
  </si>
  <si>
    <t>11/24/2019 23:28:43 Li Juan Liao (LLIAO) Phone +8675526728187EXT7816
Prod：P/N:P1053370 S/N:903425-1935-0036/0034/0039/002T/002K/002D/002X/002R/002A/003F/903425-1932-028I
purge plexus PCBA with DC 1931/1932/1935 due to capacotor CR41N00KK low capacitance issue.
Purge#700009397</t>
  </si>
  <si>
    <t>1931-1925</t>
  </si>
  <si>
    <t>1931-1924</t>
  </si>
  <si>
    <t>C102</t>
  </si>
  <si>
    <t>bulging/low capacitance</t>
  </si>
  <si>
    <t>11/21/2019 19:05:24 Li Jing Zou (LZOU1) Phone +8675526728187EXT4101
W/H:AE production line reported that the cable terminal was improper crimping. SN:903425-1908 04QB</t>
  </si>
  <si>
    <t>P1022040</t>
  </si>
  <si>
    <t>FP enhanced, tracking sheet to be updated</t>
  </si>
  <si>
    <t>multimeter can detect, tracking sheet to be update</t>
  </si>
  <si>
    <t>12/2019</t>
  </si>
  <si>
    <t>improper crimping</t>
  </si>
  <si>
    <t>2019/12/08 19:16:12 J. Zhuo (LZHUO) Phone +8675526728187EXT7760
ENG P/N:33070280-02 S/N:'903425-1945-07A0
The unit two units FAN no run during unit test failed,the root cause is RL1 component signs of oil erosion and turning green inside on the 33070280-02 control board，and other relay RL2 RL3 RL4 RL5 RL7 housings also oil marks on the surface.
Please return to Supplier to analyze, RTV.
2019/12/08 22:00:47 J. Zhuo (LZHUO) Phone +8675526728187EXT7760
Add X2 units same issue PCBA  D/C 1945-079U and 1945-079Z of S/N 1622331 and 1622330.
2019/12/09 20:15:45 J. Zhuo (LZHUO) Phone +8675526728187EXT7760
ENG: P/N:33070280-02; MFG: 903425-1945-07A0; Adding more X2 PCBAs as MFG: 1945-079U and 1945-079Z(against Unit S/N 1622331 and 1622330)
the copper corrosion of connectors has been existed in the relay per decap shown, the trace of the PCB should also be critical since PCB/Component has been contaminated by the green liquid. The green liquid is critical, if supplier cannot determine what and where the element comes from or supplier cannot provide the evidence to identity this green liquid to be safety for AE, it is proposed to scarp all related PCBAs in supplier site.”
2019/12/09 20:18:17 J. Zhuo (LZHUO) Phone +8675526728187EXT7760</t>
  </si>
  <si>
    <t>RL2</t>
  </si>
  <si>
    <t>33070280-02</t>
  </si>
  <si>
    <t>Component Failure</t>
  </si>
  <si>
    <t>01/2020</t>
  </si>
  <si>
    <t>01/22/2020 23:03:13 Li Juan Liao (LLIAO) Phone +8675526728187EXT7816
Prod:P/N:P1046380 S/N:903425-1829-05FI
Missing a screw bolt,see the red arrow ,need to return to supplier RTV.</t>
  </si>
  <si>
    <t>P1046380</t>
  </si>
  <si>
    <t>bolt</t>
  </si>
  <si>
    <t>02/2020</t>
  </si>
  <si>
    <t>ENG:PN#:P1045000-02&lt;903425-2004-05S4&lt;PLPG
 machine failed in the HIPOT ACW test, the root cause of the failure was a broken radiator insulator behind D2 on the main board [p1045000-02]. SQ issue!
please RTV</t>
  </si>
  <si>
    <t>2020/02/26 22:47:45 J. Zhuo (LZHUO) Phone +8675526728187EXT7760
ENG:P/N:P1047230   S/N:903425-2003-0443   PLPG
Find 1EA P1047230 PCBA HTR not output in the module test.  The root cause is IC8 solder short on the P1047230 PCBA.
Reworked and repaired in-house.</t>
  </si>
  <si>
    <t>P1047230</t>
  </si>
  <si>
    <t>(ENG)  P/N:P1045000-02    S/N:05R9    D/C:2004   MFG:903425
The unit was failed during Hi-Pot test;
Checking P1045000-02 found the thermal pad of TR10 was damaged;
Need suppiler doule check these related materials before assembly.
The board need return to supplier to improve.</t>
  </si>
  <si>
    <t>2020/02/24 22:22:06 J. Zhuo (LZHUO) Phone +8675526728187EXT7760
ENG:  P/N:  P1025070    903425-1938-03U0     PLPG
The unit test LED V STATUS light doesn't work.The root cause is the D12 with the adjacent solder pad Connect.
Please return to Supplier to analyze, RTV</t>
  </si>
  <si>
    <t>TR10</t>
  </si>
  <si>
    <t>IC8</t>
  </si>
  <si>
    <t>(ENG)  P/N:P1045000-02    S/N:05S6    D/C:2004    MFG:903425
The unit was failed during Hi-Pot test;
Checking P1045000-02 found thermal pad of D4 was damaged caused Hi-Pot failed.
Maybe the damage of the thermal pad occured befor assembly.need supplier doule check this.
The board need return to supplier.</t>
  </si>
  <si>
    <t>D4</t>
  </si>
  <si>
    <t>D12</t>
  </si>
  <si>
    <t>solder short</t>
  </si>
  <si>
    <t>Metal debris</t>
  </si>
  <si>
    <t>ENG:P/N:P1022510    S/N:903425-1846-02UP   PLPG
The unit step 3.1 Collector Set to 0V failed during the unit test. Fault is Collector output out of range.  The root cause is C8 and R16 solder short on the P1022510 PCBA.
Please return to supplier to analyze repair, RTV.
2020/03/05 17:43:51 J. Zhuo (LZHUO) Phone +8675526728187EXT7760
P3 is broken when removing other parts, please rework P3.</t>
  </si>
  <si>
    <t>P1022510</t>
  </si>
  <si>
    <t>03/2020</t>
  </si>
  <si>
    <t>ENG:P1016570/03    S/N:903425-1844-01RM    PLPG
2020/03/04 18:47:19 J. Zhuo (LZHUO) Phone +8675526728187EXT7760
The unit Interlock check failed during the unit test. The root cause is C11 backward installation on the P1016570/03 PCBA.
C11 backward installation causes F1 fuse open circuit,F1 need replace.
Please return to supplier to analyze repair, RTV.</t>
  </si>
  <si>
    <t>P1016570/03</t>
  </si>
  <si>
    <t>3/4/2010</t>
  </si>
  <si>
    <t>(ENG)   P/N:P1053370  S/N:002V    D/C:1935    MFG:903425
The unit was failed during Hipot test;
We removed HS2 found a solder residue adhered to the power heat sink pad,and found PCB wire damaged on relative position。
The wire were spark when Hi-pot test running;
Please feedback the case to supplier to improve.
The board need RTV.</t>
  </si>
  <si>
    <t xml:space="preserve">P1053370 </t>
  </si>
  <si>
    <t>C11</t>
  </si>
  <si>
    <t>HS2</t>
  </si>
  <si>
    <t>ENG:PN#:P1045000-02&lt;903425-2004-05S9&lt;PLPG
unit failed in the final test. after maintenance inspection found that the main board [P1045000-02] TR11 heat dissipation insulation plate and heat dissipation plate [A1043545] in the middle of a small tin bead short circuit caused.Many components on the motherboard have burned out
please RTV</t>
  </si>
  <si>
    <t>TR11</t>
  </si>
  <si>
    <t>C8,R16</t>
  </si>
  <si>
    <t>2020/03/10 19:04:55 J. Zhuo (LZHUO) Phone +8675526728187EXT7760
ENG:  P/N:  P1025070    903425-1938-03TX     PLPG
The unit test LED V STATUS light doesn't work.The root cause is the D12 with the adjacent solder pad Connect.
Please return to Supplier to analyze, RTV
2020/03/12 18:28:30 J. Zhuo (LZHUO) Phone +8675526728187EXT7760
ENG:  P/N:  P1025070    903425-1938-03TX  903425-1938-03TU   PLPG
The unit test LED V STATUS light doesn't work.The root cause is the D12 with the adjacent solder pad Connect.
Please return to Supplier to analyze, RTV</t>
  </si>
  <si>
    <t>2020/03/11 05:17:23 Jack (Lian Wen) Zhuo (LZHUO) 电话 +8675526728187EXT7760
ENG:PN#P1053100-0005&lt;903425-1938-0259&lt;PLPG
unit failed in the B/I test.No voltage output after 2 hours.The main reason is that the protective film on the insulation sheet is not torn off, which leads to the breakdown short circuit of D61/D63, which requires the supplier to rework D61/D63[DGAPT60DQ100]*2EA
please RTV</t>
  </si>
  <si>
    <t>D61/D63</t>
  </si>
  <si>
    <t>BI failed due to solder debris.</t>
  </si>
  <si>
    <t>903425-2004-069P BI failed due to solder debris</t>
  </si>
  <si>
    <t>903425-2004-069 BI failed due to solder debris</t>
  </si>
  <si>
    <t>TR8</t>
  </si>
  <si>
    <t>903425-2004-069T BI failed due to solder debris</t>
  </si>
  <si>
    <t>903425-2004-069R BI failed due to solder debris</t>
  </si>
  <si>
    <t>2020/03/12 18:27:55 J. Zhuo (LZHUO) Phone +8675526728187EXT7760
ENG:  P/N:  P1025070    903425-1938-03TT  903425-1938-03TZ     PLPG
The unit test LED V STATUS light doesn't work.The root cause is the D12 with the adjacent solder pad Connect.
Please return to Supplier to analyze, RTV</t>
  </si>
  <si>
    <t>2020/03/13 18:59:43 Jack (Lian Wen) Zhuo (LZHUO) 电话 +8675526728187EXT7760
ENG:PN:P1043070&lt;903425-1947-03H2&lt;PLPG
unit failed in the ATE test.The capacitor C95 burst during the test and was found to be in the opposite direction of positive and negative polarity. SQ issue please RTV.</t>
  </si>
  <si>
    <t>C95</t>
  </si>
  <si>
    <t>2020/03/14 05:42:30 J. Zhuo (LZHUO) Phone +8675526728187EXT7760
ENG P/N:P1044410-02 S/N:903425-1946-03GF PLPG
The unit NPI model turn on 600VDC to PL5 on Aux PSU the Front Panel display Apply Poconnecte and trip during unit test failed,the root cause is IC1 firmware issue (Rev D board is ok,Rev E board is failed)on the P1044410-02 board.May need to download the program after replacing new IC.
Please return to Supplier to analyze, RTV.</t>
  </si>
  <si>
    <t>P1044410-02</t>
  </si>
  <si>
    <t>IC1</t>
  </si>
  <si>
    <t>programming issue</t>
  </si>
  <si>
    <t>2020/03/16 18:32:34 J. Zhuo (LZHUO) Phone +8675526728187EXT7760
ENG:   P/N: P1026140-43   903425-1925-07SL   903425-1925-07SK    PLPG
step 2.5.5 LOCAL test fail.The root cause is jumper missing  on  P1026140-43 control board- SQ ISSUE.Missing jumper from LK2 2 to RL3-B 7.
Please return to Supplier to analyze, RTV</t>
  </si>
  <si>
    <t>jumper</t>
  </si>
  <si>
    <t>missing part</t>
  </si>
  <si>
    <t>ENG:PN#:P1045000-02&lt;903425-2004-05SJ
ENG:PN#:P1045000-02&lt;903425-2004-05SG
ENG:PN#:P1045000-02&lt;903425-2004-05S7 failed BI due to solder debris</t>
  </si>
  <si>
    <t>ENG:PN#:P1045000-02&lt;903425-2004-05SC&lt;PLPG
ENG:PN#:P1045000-02&lt;903425-2004-05XR&lt;PLPG
ENG:PN#:P1045000-02&lt;903425-2004-05RT&lt;PLPG failed BI due to solder debris</t>
  </si>
  <si>
    <t>heatsink assembly</t>
  </si>
  <si>
    <t>ENG:PN#:P1045000-02&lt;903425-2004-05S3&lt;PLPG
ENG:PN#:P1045000-02&lt;903425-2004-05SN&lt;PLPG
ENG:PN#:P1045000-02&lt;903425-2004-05SF&lt;PLPG failed BI due to solder debris</t>
  </si>
  <si>
    <t>over torque</t>
  </si>
  <si>
    <t>ENG:PN#:P1045000-01&lt;903425-2004-06A1&lt;PLPG
ENG:PN#:P1045000-01&lt;903425-2004-06A2&lt;PLPG
ENG:PN#:P1045000-01&lt;903425-2004-069M&lt;PLPG failed due to high risk of orver torque</t>
  </si>
  <si>
    <t>ENG:PN#:P1045000-01&lt;903425-2004-069L&lt;PLPG
ENG:PN#:P1045000-01&lt;903425-2004-069R&lt;PLPG
ENG:PN#:P1045000-01&lt;903425-2004-069N&lt;PLPG failed due to high risk of solder debris</t>
  </si>
  <si>
    <t>03/27/2020 02:41:27 Li Juan Liao (LLIAO) Phone +8675526728187EXT7816
Prod:P/N:P1037860-02 S/N:903425-2004-06B8
SK1 SQ issue,can't assembly.</t>
  </si>
  <si>
    <t>P1037860-02</t>
  </si>
  <si>
    <t>SK1</t>
  </si>
  <si>
    <t>2020/03/26 00:53:33 J. Zhuo (LZHUO) Phone +8675526728187EXT7760
ENG: P/N: P1053400-0001   903425-2008-00U7   PLPG
The unit test fan fail.The root cause is PL4 welding plate solder short on the P1053400-0001 PCBA.
Please return to Supplier to analyze, RTV</t>
  </si>
  <si>
    <t>P1053400-0001</t>
  </si>
  <si>
    <t>PL4</t>
  </si>
  <si>
    <t>03/23/2020 01:56:26 Mu Qin Wu (MWU) Phone +14082177458
(ENG)   P/N:P1053370   s/n:2001-03UL   MFG：903425
The unit was failed during HV unit test;
Checking main board P1053370 found D42 was improper installation by supplier;
The board will be RTV to improve.</t>
  </si>
  <si>
    <t>D42</t>
  </si>
  <si>
    <t>P1048710&lt;903425-1952-06NH missing HV joint between main board and child board</t>
  </si>
  <si>
    <t>P1048710</t>
  </si>
  <si>
    <t>child board</t>
  </si>
  <si>
    <t>Manual remove 2pcs D12 short issue @ 200523771.</t>
  </si>
  <si>
    <t>Remove 35pcs capacitor issue since it mainly caused by capacitor itself.</t>
  </si>
  <si>
    <t>04/2020</t>
  </si>
  <si>
    <t>ENG:PN#:P1053370&lt;903425-2003-03P7&lt;PLPG
unit failed in the 1.6.10 test.The fundamental reason for the abnormal driving wave of PSU2 SINK is the blank welding of capacitor C69 on the motherboard P1053370.please RTV</t>
  </si>
  <si>
    <t>C69</t>
  </si>
  <si>
    <t>ENG:P/N:P1026140-55   S/N:903425-1835-04MR   PLPG
The unit step 1.5 gate pulses failed during the unit test, fault is no driver waveform. The root cause is R75 solder short to ground on the P1026140-55 PCBA.
TR11,TR12,IC2 and IC3 has been damaged, please return to supplier for analysis and rework.</t>
  </si>
  <si>
    <t>P1026140-55</t>
  </si>
  <si>
    <t>R75</t>
  </si>
  <si>
    <t>ENG:  P/N:P1026140-43   903425-1925-07SM    PLPG
step 2.5.5 LOCAL test fail.The root cause is jumper missing  on  P1026140-43 control board- SQ ISSUE.Missing jumper from LK2 2 to RL3-B 7.
Please return to Supplier to analyze, RTV</t>
  </si>
  <si>
    <t>ENG:P/N:P1047230   S/N:903425-2003-044E   PLPG
The unit heater output check failed during the module test, fault is heater no output. The root cause is positions of FO1 and FO2 Installation reverse in the P1047230 PCBA.
Please return to supplier to analyze repair, RTV.</t>
  </si>
  <si>
    <t>Prod:P/N:P1054060-0003 S/N:903425-1843-00M4
SK2 solder reverse.</t>
  </si>
  <si>
    <t>Prod:P/N:P1054060-0003 S/N:903425-1843-00M5
SK2 solder reverse.</t>
  </si>
  <si>
    <t>P1054060-0003</t>
  </si>
  <si>
    <t>ENG:    P/N:P1025070    903425-2007-05DG    PLPG
The unit step 2.5.1 Imon 3V not in the scope of. (scope:9.405V-9.595V) . Examination revealed D14 with the adjacent solder pad connect on the P1025070 control board.
Please return to Supplier to analyze, RTV</t>
  </si>
  <si>
    <t>D14</t>
  </si>
  <si>
    <t>FO1/FO2</t>
  </si>
  <si>
    <t>Solder short</t>
  </si>
  <si>
    <t>removed from DPPM</t>
  </si>
  <si>
    <t>Component Damage</t>
  </si>
  <si>
    <t>no solder</t>
  </si>
  <si>
    <t>04/21/2020 23:33:29 Li Juan Liao (LLIAO) Phone +8675526728187EXT7816
Prod:P/N:P1043060 S/N:903425-2010-01N8
Solder issue,see the red arrow.</t>
  </si>
  <si>
    <t>HV joint</t>
  </si>
  <si>
    <t>lead off</t>
  </si>
  <si>
    <t>ENG P/N:P1025070-02 S/N:'903425-2003-0305 PLPG
The unit step 2.6.3 external monitor 2.1KV trip during unit test failed,the root cause is R3 solder short on the P1025070-02 control board.
The R3 solder short belongs supplier quality issues.</t>
  </si>
  <si>
    <t>P1024820/07</t>
  </si>
  <si>
    <t>ENG P/N:P1024820/07 S/N:903425-2008-0B4G PLPG
The unit R13 PIN damaged when open packing,the root cause is R10/R11/R12/R13 skew and PIN damaged.
Please return to Supplier to analyze, RTV.</t>
  </si>
  <si>
    <t>R13</t>
  </si>
  <si>
    <t>(ENG)  P/N:P1048710    S/N:1952-06OL    MFG:903425The unit was failed during HV-unit test;
The ripple was abnormal at DYNODE side;
Checking the unit found P1048710 was a SQ issue after removing potting.
x1 stack diode pcba have solder issue.
Need return to supplier to improve.</t>
  </si>
  <si>
    <t>R3</t>
  </si>
  <si>
    <t>05/2020</t>
  </si>
  <si>
    <t>05/20/2020 06:24:41 D. Yu (DYU) Phone +8675526728187EXT7828
AE production line reported 1 defect with SW4 missing part.
PCBA SN:903425-2008</t>
  </si>
  <si>
    <t>2020/05/28 02:08:17 J. Zhuo (LZHUO) Phone +8675526728187EXT7760
ENG:    P/N:33070280-02      903425-2009-0CJV    PLPG
The unit test step 2.7 INE LED not bright.The root cause is R278,D63,R279,R275 missingon the 33070280-02 control board.
Please return to Supplier to analyze, RTV.</t>
  </si>
  <si>
    <t>R278,D63,R279 and R275</t>
  </si>
  <si>
    <t>06/2020</t>
  </si>
  <si>
    <t>2020/05/31 19:55:28 J. Zhuo (LZHUO) Phone +8675526728187EXT7760
ENG:P/N:P1016540   S/N:903425-2017-01TA    PLPG
The unit is burnt out during unit test. The root cause is D4 reverse on the P1016540 PCBA. FS1,L4,L7,TR1 burnt in the P1016540 board.
Please return analysis retest and repair, RTV.</t>
  </si>
  <si>
    <t>P1016540</t>
  </si>
  <si>
    <t>2020/06/01 05:02:46 J. Zhuo (LZHUO) Phone +8675526728187EXT7760
ENG:P/N:33090055   S/N:903425-2008-01Z0   PLPG
The unit heater output check failed during the module test, fault is heater no output. The root cause is C68 reverse on the 33090055 PCBA, cause FS1 open circuit.Please replace IC103,D32,C68,FS1 and TR5.
Please return to supplier to analyze repair and  retest, RTV.</t>
  </si>
  <si>
    <t>C68</t>
  </si>
  <si>
    <t>06/03/2020 03:57:15 Ken Driscoll (KDRISCOLL) Phone +441903712496
C7 EXPLODED UPON PRETEST. C7 FOUND TO BE FITTED IN REVERSE. PLEXUS BUILT.</t>
  </si>
  <si>
    <t>P1041300</t>
  </si>
  <si>
    <t>2020/06/15 05:25:54 J. Zhuo (LZHUO) Phone +8675526728187EXT7760
ENG P/N:P1030400-85 S/N:'903425-2014-03VU G    PLPG
The unit step 2.4.4 I-MON only 5.6V &lt;6V during unit test failed,the root cause is R57 missing one 12K resistance (R57=12K+75K) on the P1030400-85 control board.
The R57 missing belongs supplier quality issues.RTV.</t>
  </si>
  <si>
    <t>R57</t>
  </si>
  <si>
    <t>UK01</t>
  </si>
  <si>
    <t>06/15/2020 19:05:41 D. Yu (DYU) Phone +8675526728187EXT7828
The switch(SW4) inelastic， defect found during assemble.
PCBA S/N: 903425-2022 0644, 903425-2022 0645</t>
  </si>
  <si>
    <t>functional issue</t>
  </si>
  <si>
    <t>P1030400-85</t>
  </si>
  <si>
    <t>human error</t>
  </si>
  <si>
    <t>Breakdown</t>
  </si>
  <si>
    <t>Row Labels</t>
  </si>
  <si>
    <t>(blank)</t>
  </si>
  <si>
    <t>Grand Total</t>
  </si>
  <si>
    <t>Sum of Quantity</t>
  </si>
  <si>
    <t>2020/06/17 20:07:31 J. Zhuo (LZHUO) Phone +8675526728187EXT7760
ENG P/N:P1037860-02 S/N:'903425-2019-01T3/2019-01T4/2019-01T7
X3 units IP80-702N step 6.2 input current &gt;2.2A and R12 burnt during unit test failed, the root cause is D7 and D9 wrong part (reversing position) on the P1037860-02 board, and the R12 burnt.
Please return to Supplier to analyze, RTV.</t>
  </si>
  <si>
    <t>D7/D9</t>
  </si>
  <si>
    <t>C7</t>
  </si>
  <si>
    <t>ENG:P1040490-01    S/N:903425-2015-057D    PLPG
The unit suppressor output check failed during the module test. Fault is suppressor demand set 1000V, 24V DC input supply current low. The root cause is T1 transformer wrong parts on the P1040490-01 PCBA.
Please return to supplier to analyze repair, RTV.</t>
  </si>
  <si>
    <t>T1</t>
  </si>
  <si>
    <t xml:space="preserve">P1040490-01 </t>
  </si>
  <si>
    <t>07/2020</t>
  </si>
  <si>
    <t>2020/07/04 01:13:41 J. Zhuo (LZHUO) Phone +8675526728187EXT7760
ENG:    P/N:P1036490-62    903425-2018-06ZT    PLPG
The unit test step 2.4 open output voltage wait for three seconds trip.The root cause is P1036490-62 board copper damage.
Please return to Supplier to analyze, RTV.</t>
  </si>
  <si>
    <t>PTH</t>
  </si>
  <si>
    <t>P1036490-62</t>
  </si>
  <si>
    <t>the transformer T1036216(T2) no potting cause test fail. SN#903425-2017-05KM</t>
  </si>
  <si>
    <t>T2</t>
  </si>
  <si>
    <t xml:space="preserve"> 903425-2021-03CQ.
The unit step 3.2 switch off 24V enable lamp not off during unit test failed,the root cause is FO1 and FO2 install reverse on the P1025910 power board.
The FO1 and FO2 install reverse belongs supplier quality issues.
Please return to Supplier to analyze, RTV.</t>
  </si>
  <si>
    <t>no potting</t>
  </si>
  <si>
    <t>08/2020</t>
  </si>
  <si>
    <t>08/20/2020 19:01:06 Xi Yu Huang (XHUANG1)
CH01 LOCATION
FAIL 6PCS . fail reason :w/h:IC16 programming incorrect ,</t>
  </si>
  <si>
    <t>P1036930</t>
  </si>
  <si>
    <t>IC16</t>
  </si>
  <si>
    <t>wrong firmware</t>
  </si>
  <si>
    <t>plexus is unable to veryfy the programming.</t>
  </si>
  <si>
    <t>09/2020</t>
  </si>
  <si>
    <t>2020/09/09 00:33:19 J. Zhuo (LZHUO) Phone +8675526728187EXT7760
ENG P/N:P1021150P S/N:903425-2028-0APX  PLPG
The unit not 5KV voltage output during unit test failed, the root cause  is T1 FLYING LEAD cable  incorrect connection position on the P1021150P board.
Please return to Supplier to analyze, RTV.</t>
  </si>
  <si>
    <t>P1021150P</t>
  </si>
  <si>
    <t>09/22/2020 08:31:23 Ken Driscoll (KDRISCOLL) Phone +441903712496
PCBA IS FAULTY.HV ON\OFF DOES NOT FUNCTION IN REMOTE MODE. WE NO LONGER HAVE PARTS IN STOCK TO TRY TO FIX 
903425-2023-08HC</t>
  </si>
  <si>
    <t>10/2020</t>
  </si>
  <si>
    <t>P1036500-01</t>
  </si>
  <si>
    <t>ENG:   P/N:P1036500-01   903425-1927-0011   PLPG
The unit test step 2.4 inverter over temperature trip due to TS1 damage</t>
  </si>
  <si>
    <t>TS1</t>
  </si>
  <si>
    <t>materail damage</t>
  </si>
  <si>
    <t xml:space="preserve">ENG P/N:P1025910  S/N:'903425-2037-05IM  PLPG
IC1 wrong part(right is UC3844N,wrong is LM311N) on the P1025910 board caused no driving waveform during unit test </t>
  </si>
  <si>
    <t>ENG:P/N:P1052920   S/N:903425-2028-02FB    PLPG
D22 reverse on the P1052920 PCBA caused SUB test failed.</t>
  </si>
  <si>
    <t>P1052920</t>
  </si>
  <si>
    <t>11/2020</t>
  </si>
  <si>
    <t>ENG:   P/N:P1022020     903425-2038-0177     PLPG
There is no +15V voltage in the SUB test. The root cause is materials of RL2 and RL3 are opposite.This is a problem of incoming material.
Need to return this problem to the supplier for feedback.</t>
  </si>
  <si>
    <t>RL3</t>
  </si>
  <si>
    <t xml:space="preserve">P1022020 </t>
  </si>
  <si>
    <t>ENG:    P/N:P1036490-62    903425-2018-06ZT    PLPG
The unit test step 2.4 open output voltage wait for three seconds trip.The root cause is P1036490-62 board copper damage.
Please return to Supplier to analyze, RTV.</t>
  </si>
  <si>
    <t>PCB Copper</t>
  </si>
  <si>
    <t>copper damage</t>
  </si>
  <si>
    <t>11/12/2020 02:33:21 Paul Redman (PREDMAN) Phone +441903712540
screw on heatsink loose unable to tighton threaded
26.11.2020 01:16:31 Alan Cunningham (ACUNNINGHAM) Phone +44(0)1903712437
PLPG  P1024470 M  903425-1910  022F.</t>
  </si>
  <si>
    <t>P1024470</t>
  </si>
  <si>
    <t>screw loose</t>
  </si>
  <si>
    <t>During assembly on lines, we identified rversed diode on 10KV stack 33090054 as shown in the attached photograph. This unit was reworked to correct the diode orientation.
PCB/Assy Serial No: 903425-2025 0BAB &amp; Circuit reference: D27</t>
  </si>
  <si>
    <t>D27</t>
  </si>
  <si>
    <t>Reverse</t>
  </si>
  <si>
    <t>12/2020</t>
  </si>
  <si>
    <t>12/03/2020 00:34:44 Tony Smith (TSMITH) Phone +441903712533
PCB S/N 903425-2036-00MG
Connector at PL2 wrong way round</t>
  </si>
  <si>
    <t>P1017400</t>
  </si>
  <si>
    <t>PL2</t>
  </si>
  <si>
    <t>D/C and S/N:903425-2033-094F missing transformer</t>
  </si>
  <si>
    <t>T</t>
  </si>
  <si>
    <t>12/31/200</t>
  </si>
  <si>
    <t>P1053680</t>
  </si>
  <si>
    <t>2021/01/08 23:55:05 J. Zhuo (LZHUO) Phone +8675526728187EXT7760
ENG:   P/N:P1044290-49    903425-1819-01KN    PLPG
The unit test step 2.4.4 Demand Monitor 5.042V(scope ：9.98V-10.05V). Examination found R112 Wrong material. This is a problem with incoming materials from the supplier.Need to return this problem to the supplier for feedback
Please return to Supplier to analyze, RTV.</t>
  </si>
  <si>
    <t>P1044290-49</t>
  </si>
  <si>
    <t>R112</t>
  </si>
  <si>
    <t>2021/01/11 18:54:50 J. Zhuo (LZHUO) Phone +8675526728187EXT7760
ENG:P/N:P1053100-0012 S/N:903425-2046-03PK    PLPG
The unit ACW 1.5kv failed during the hi-pot test. The root cause is D81 transistor thermal pad damage in the P1053100-0012 PCBA.
Please return to supplier to analyze repair, RTV.</t>
  </si>
  <si>
    <t>1/8/2021</t>
  </si>
  <si>
    <t>1/2021</t>
  </si>
  <si>
    <t>D81</t>
  </si>
  <si>
    <t>CH101</t>
  </si>
  <si>
    <t>01/25/2021 03:58:17 D. Yu (DYU) Phone +8675526728187EXT7828
Sw4 missing cover, defect as red arrow show.
PCBA S/N:903425-2048 030C</t>
  </si>
  <si>
    <t>wrong part. actual is 33090123</t>
  </si>
  <si>
    <t>Retuen and scrap in plexus</t>
  </si>
  <si>
    <t>02/2021</t>
  </si>
  <si>
    <t>ENG:PN#P1025070 T 903425-2050-0891 Vendor:PLPG
The unit was failed during unit testing,these is no output at SW2 trip mode,the part TR19 was reverse installed,SQ issue
RTV</t>
  </si>
  <si>
    <t>P/N:P1011210-02    903425-2051-0006      PLPG
The unit test step 2.3.6 RV2 do not adjust on the P1011210-02 board. The root cause is RV2 pin is broken on the P1011210-02 board.</t>
  </si>
  <si>
    <t>P1011210-02</t>
  </si>
  <si>
    <t>PN#P1029430/01 N 903425-2049-09EI Vendor:PLPG
The unit was failed during unit testing,there is no driver waveform at TP14,the RL1 and RL2 were cold solder,SQ issue
RTV</t>
  </si>
  <si>
    <t>P1029430/01</t>
  </si>
  <si>
    <t>RV2</t>
  </si>
  <si>
    <t>RL2 &amp; RL1</t>
  </si>
  <si>
    <t>component damage</t>
  </si>
  <si>
    <t xml:space="preserve"> 2021/03/01 18:59:33 J. Zhuo (LZHUO) Phone +8675526728187EXT7760 ENG:P/N:P1053100-0012  S/N:903425-2031-0A36    PLPG The unit ACW test failed during the hi-pot test. The root cause is T10= ,TR24,TR29 component failure. 2021/03/01 19:04:59 J</t>
  </si>
  <si>
    <t xml:space="preserve"> 2021/03/05 05:14:42 J. Zhuo (LZHUO) Phone +8675526728187EXT7760 ENG:PN#P1026140-07 B 903425-1904-03ZE Vendor:PLPG     PN#P1026140-07 B 903425-1904-03ZF Vendor:PLPG The unit was failed during unit test,LED1 anomaly illumine,found  incorrect</t>
  </si>
  <si>
    <t xml:space="preserve"> 2021/03/16 05:36:08 J. Zhuo (LZHUO) Phone +8675526728187EXT7760 ENG:PN#P1053400-0001 E 903425-2106-0A5G Vendor:PLPG PN#P1053400-0001 E 903425-2106-0A59 Vendor:PLPG The unit was failed during HI-POT test,the isolation resistance between</t>
  </si>
  <si>
    <t xml:space="preserve"> 2021/03/17 01:33:13 J. Zhuo (LZHUO) Phone +8675526728187EXT7760 ENG:PN#P1053400-0001 E 903425-2106-0A5E Vendor:PLPG PN#P1053400-0001 E 903425-2105-028L Vendor:PLPG     PN#P1053400-0001 E 903425-2106-0A55 Vendor:PLPG The unit was failed</t>
  </si>
  <si>
    <t>200543187</t>
  </si>
  <si>
    <t>200543532</t>
  </si>
  <si>
    <t>200544257</t>
  </si>
  <si>
    <t>200544368</t>
  </si>
  <si>
    <t>3/2/2021</t>
  </si>
  <si>
    <t>3/5/2021</t>
  </si>
  <si>
    <t>3/16/2021</t>
  </si>
  <si>
    <t>3/17/2021</t>
  </si>
  <si>
    <t>03/2021</t>
  </si>
  <si>
    <t>PCBA</t>
  </si>
  <si>
    <t>Kyzen residue</t>
  </si>
  <si>
    <t>T10,TR24,TR29</t>
  </si>
  <si>
    <t>Defective component</t>
  </si>
  <si>
    <t>To be removed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</si>
</sst>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d\-mmm\-yy;@"/>
    <numFmt numFmtId="165" formatCode="#,##0.00\ &quot;EA&quot;"/>
  </numFmts>
  <fonts count="58" x14ac:knownFonts="1">
    <font>
      <sz val="11"/>
      <color theme="1"/>
      <name val="Calibri"/>
      <family val="2"/>
      <scheme val="minor"/>
    </font>
    <font>
      <sz val="11"/>
      <color indexed="8"/>
      <name val="Calibri"/>
      <family val="2"/>
    </font>
    <font>
      <sz val="12"/>
      <color indexed="8"/>
      <name val="Arial"/>
      <family val="2"/>
    </font>
    <font>
      <b/>
      <sz val="12"/>
      <color indexed="8"/>
      <name val="Arial"/>
      <family val="2"/>
    </font>
    <font>
      <sz val="10"/>
      <name val="Arial"/>
      <family val="2"/>
    </font>
    <font>
      <b/>
      <i/>
      <sz val="12"/>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b/>
      <sz val="12"/>
      <color indexed="8"/>
      <name val="Arial"/>
      <family val="2"/>
    </font>
    <font>
      <sz val="12"/>
      <color indexed="8"/>
      <name val="Arial"/>
      <family val="2"/>
    </font>
    <font>
      <sz val="10"/>
      <name val="Arial"/>
      <family val="2"/>
    </font>
    <font>
      <sz val="19"/>
      <color indexed="48"/>
      <name val="Arial"/>
      <family val="2"/>
    </font>
    <font>
      <sz val="12"/>
      <name val="Arial"/>
      <family val="2"/>
    </font>
    <font>
      <sz val="10"/>
      <color indexed="8"/>
      <name val="Arial"/>
      <family val="2"/>
    </font>
    <font>
      <b/>
      <sz val="12"/>
      <name val="Arial"/>
      <family val="2"/>
    </font>
    <font>
      <b/>
      <sz val="16"/>
      <color indexed="23"/>
      <name val="Arial"/>
      <family val="2"/>
    </font>
    <font>
      <b/>
      <sz val="10"/>
      <color indexed="8"/>
      <name val="Arial"/>
      <family val="2"/>
    </font>
    <font>
      <sz val="10"/>
      <color indexed="39"/>
      <name val="Arial"/>
      <family val="2"/>
    </font>
    <font>
      <sz val="10"/>
      <color indexed="10"/>
      <name val="Arial"/>
      <family val="2"/>
    </font>
    <font>
      <sz val="10"/>
      <color theme="1"/>
      <name val="Arial"/>
      <family val="2"/>
    </font>
    <font>
      <sz val="11"/>
      <color theme="1"/>
      <name val="Calibri"/>
      <family val="2"/>
      <scheme val="minor"/>
    </font>
    <font>
      <sz val="10"/>
      <name val="Arial"/>
      <family val="2"/>
    </font>
    <font>
      <strike/>
      <sz val="12"/>
      <color indexed="8"/>
      <name val="Arial"/>
      <family val="2"/>
    </font>
    <font>
      <strike/>
      <sz val="11"/>
      <color theme="1"/>
      <name val="Calibri"/>
      <family val="2"/>
      <scheme val="minor"/>
    </font>
    <font>
      <sz val="14"/>
      <color indexed="8"/>
      <name val="Arial"/>
      <family val="2"/>
    </font>
    <font>
      <b/>
      <sz val="14"/>
      <color indexed="8"/>
      <name val="Arial"/>
      <family val="2"/>
    </font>
    <font>
      <sz val="14"/>
      <name val="Arial"/>
      <family val="2"/>
    </font>
    <font>
      <b/>
      <sz val="12"/>
      <color theme="1"/>
      <name val="Arial"/>
      <family val="2"/>
    </font>
    <font>
      <sz val="12"/>
      <color theme="1"/>
      <name val="Arial"/>
      <family val="2"/>
    </font>
    <font>
      <sz val="8"/>
      <name val="Calibri"/>
      <family val="2"/>
      <scheme val="minor"/>
    </font>
    <font>
      <sz val="10"/>
      <color indexed="8"/>
      <name val="Calibri"/>
      <family val="2"/>
      <scheme val="minor"/>
    </font>
    <font>
      <sz val="12"/>
      <color rgb="FFFF0000"/>
      <name val="Arial"/>
      <family val="2"/>
    </font>
    <font>
      <sz val="12"/>
      <color rgb="FF000000"/>
      <name val="Arial"/>
      <family val="2"/>
    </font>
    <font>
      <sz val="8"/>
      <name val="Arial"/>
      <family val="2"/>
    </font>
    <font>
      <sz val="8"/>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1"/>
      <color theme="1"/>
      <name val="Calibri"/>
      <family val="2"/>
      <scheme val="minor"/>
    </font>
    <font>
      <strike/>
      <sz val="12"/>
      <color theme="1"/>
      <name val="Arial"/>
      <family val="2"/>
    </font>
  </fonts>
  <fills count="78">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indexed="13"/>
        <bgColor indexed="64"/>
      </patternFill>
    </fill>
    <fill>
      <patternFill patternType="solid">
        <fgColor rgb="FFFFFF00"/>
        <bgColor indexed="64"/>
      </patternFill>
    </fill>
    <fill>
      <patternFill patternType="solid">
        <fgColor rgb="FF99CCFF"/>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9"/>
        <bgColor indexed="64"/>
      </patternFill>
    </fill>
    <fill>
      <patternFill patternType="solid">
        <fgColor indexed="15"/>
      </patternFill>
    </fill>
    <fill>
      <patternFill patternType="solid">
        <fgColor indexed="20"/>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48"/>
      </left>
      <right/>
      <top style="thin">
        <color indexed="48"/>
      </top>
      <bottom style="thin">
        <color indexed="48"/>
      </bottom>
      <diagonal/>
    </border>
    <border>
      <left style="thin">
        <color indexed="48"/>
      </left>
      <right style="thin">
        <color indexed="48"/>
      </right>
      <top/>
      <bottom style="thin">
        <color indexed="48"/>
      </bottom>
      <diagonal/>
    </border>
    <border>
      <left style="thin">
        <color indexed="48"/>
      </left>
      <right/>
      <top/>
      <bottom style="thin">
        <color indexed="4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s>
  <cellStyleXfs count="247">
    <xf numFmtId="164" fontId="0" fillId="0" borderId="0"/>
    <xf numFmtId="44" fontId="1" fillId="0" borderId="0" applyFont="0" applyFill="0" applyBorder="0" applyAlignment="0" applyProtection="0"/>
    <xf numFmtId="164" fontId="4" fillId="0" borderId="0"/>
    <xf numFmtId="164" fontId="12" fillId="0" borderId="0"/>
    <xf numFmtId="4" fontId="3" fillId="2" borderId="2" applyNumberFormat="0" applyProtection="0">
      <alignment vertical="center"/>
    </xf>
    <xf numFmtId="4" fontId="10" fillId="2" borderId="2" applyNumberFormat="0" applyProtection="0">
      <alignment vertical="center"/>
    </xf>
    <xf numFmtId="4" fontId="6" fillId="2" borderId="1" applyNumberFormat="0" applyProtection="0">
      <alignment vertical="center"/>
    </xf>
    <xf numFmtId="4" fontId="5" fillId="2" borderId="2" applyNumberFormat="0" applyProtection="0">
      <alignment vertical="center"/>
    </xf>
    <xf numFmtId="4" fontId="19" fillId="2" borderId="1" applyNumberFormat="0" applyProtection="0">
      <alignment vertical="center"/>
    </xf>
    <xf numFmtId="4" fontId="2" fillId="2" borderId="2" applyNumberFormat="0" applyProtection="0">
      <alignment horizontal="left" vertical="center" indent="1"/>
    </xf>
    <xf numFmtId="4" fontId="11" fillId="2" borderId="2" applyNumberFormat="0" applyProtection="0">
      <alignment horizontal="left" vertical="center" indent="1"/>
    </xf>
    <xf numFmtId="4" fontId="6" fillId="2" borderId="1" applyNumberFormat="0" applyProtection="0">
      <alignment horizontal="left" vertical="center" indent="1"/>
    </xf>
    <xf numFmtId="4" fontId="6" fillId="2" borderId="1" applyNumberFormat="0" applyProtection="0">
      <alignment horizontal="left" vertical="center" indent="1"/>
    </xf>
    <xf numFmtId="4" fontId="2" fillId="3" borderId="0" applyNumberFormat="0" applyProtection="0">
      <alignment horizontal="left" vertical="center" indent="1"/>
    </xf>
    <xf numFmtId="4" fontId="11" fillId="3" borderId="0" applyNumberFormat="0" applyProtection="0">
      <alignment horizontal="left" vertical="center" indent="1"/>
    </xf>
    <xf numFmtId="164" fontId="12" fillId="4" borderId="1" applyNumberFormat="0" applyProtection="0">
      <alignment horizontal="left" vertical="center" indent="1"/>
    </xf>
    <xf numFmtId="164" fontId="4" fillId="4" borderId="1" applyNumberFormat="0" applyProtection="0">
      <alignment horizontal="left" vertical="center" indent="1"/>
    </xf>
    <xf numFmtId="4" fontId="2" fillId="5" borderId="2" applyNumberFormat="0" applyProtection="0">
      <alignment horizontal="right" vertical="center"/>
    </xf>
    <xf numFmtId="4" fontId="6" fillId="6" borderId="1" applyNumberFormat="0" applyProtection="0">
      <alignment horizontal="right" vertical="center"/>
    </xf>
    <xf numFmtId="4" fontId="2" fillId="6" borderId="2" applyNumberFormat="0" applyProtection="0">
      <alignment horizontal="right" vertical="center"/>
    </xf>
    <xf numFmtId="4" fontId="6" fillId="7" borderId="1" applyNumberFormat="0" applyProtection="0">
      <alignment horizontal="right" vertical="center"/>
    </xf>
    <xf numFmtId="4" fontId="2" fillId="7" borderId="2" applyNumberFormat="0" applyProtection="0">
      <alignment horizontal="right" vertical="center"/>
    </xf>
    <xf numFmtId="4" fontId="6" fillId="5" borderId="1" applyNumberFormat="0" applyProtection="0">
      <alignment horizontal="right" vertical="center"/>
    </xf>
    <xf numFmtId="4" fontId="2" fillId="8" borderId="2" applyNumberFormat="0" applyProtection="0">
      <alignment horizontal="right" vertical="center"/>
    </xf>
    <xf numFmtId="4" fontId="6" fillId="9" borderId="1" applyNumberFormat="0" applyProtection="0">
      <alignment horizontal="right" vertical="center"/>
    </xf>
    <xf numFmtId="4" fontId="2" fillId="9" borderId="2" applyNumberFormat="0" applyProtection="0">
      <alignment horizontal="right" vertical="center"/>
    </xf>
    <xf numFmtId="4" fontId="6" fillId="10" borderId="1" applyNumberFormat="0" applyProtection="0">
      <alignment horizontal="right" vertical="center"/>
    </xf>
    <xf numFmtId="4" fontId="2" fillId="11" borderId="2" applyNumberFormat="0" applyProtection="0">
      <alignment horizontal="right" vertical="center"/>
    </xf>
    <xf numFmtId="4" fontId="6" fillId="12" borderId="1" applyNumberFormat="0" applyProtection="0">
      <alignment horizontal="right" vertical="center"/>
    </xf>
    <xf numFmtId="4" fontId="2" fillId="13" borderId="2" applyNumberFormat="0" applyProtection="0">
      <alignment horizontal="right" vertical="center"/>
    </xf>
    <xf numFmtId="4" fontId="6" fillId="14" borderId="1" applyNumberFormat="0" applyProtection="0">
      <alignment horizontal="right" vertical="center"/>
    </xf>
    <xf numFmtId="4" fontId="2" fillId="14" borderId="2" applyNumberFormat="0" applyProtection="0">
      <alignment horizontal="right" vertical="center"/>
    </xf>
    <xf numFmtId="4" fontId="6" fillId="13" borderId="1" applyNumberFormat="0" applyProtection="0">
      <alignment horizontal="right" vertical="center"/>
    </xf>
    <xf numFmtId="4" fontId="2" fillId="15" borderId="2" applyNumberFormat="0" applyProtection="0">
      <alignment horizontal="right" vertical="center"/>
    </xf>
    <xf numFmtId="4" fontId="6" fillId="16" borderId="1" applyNumberFormat="0" applyProtection="0">
      <alignment horizontal="right" vertical="center"/>
    </xf>
    <xf numFmtId="4" fontId="3" fillId="17" borderId="3" applyNumberFormat="0" applyProtection="0">
      <alignment horizontal="left" vertical="center" indent="1"/>
    </xf>
    <xf numFmtId="4" fontId="10" fillId="17" borderId="3" applyNumberFormat="0" applyProtection="0">
      <alignment horizontal="left" vertical="center" indent="1"/>
    </xf>
    <xf numFmtId="4" fontId="18" fillId="18" borderId="1" applyNumberFormat="0" applyProtection="0">
      <alignment horizontal="left" vertical="center" indent="1"/>
    </xf>
    <xf numFmtId="4" fontId="3" fillId="19" borderId="0" applyNumberFormat="0" applyProtection="0">
      <alignment horizontal="left" vertical="center" indent="1"/>
    </xf>
    <xf numFmtId="4" fontId="10" fillId="19" borderId="0" applyNumberFormat="0" applyProtection="0">
      <alignment horizontal="left" vertical="center" indent="1"/>
    </xf>
    <xf numFmtId="4" fontId="6" fillId="20" borderId="4" applyNumberFormat="0" applyProtection="0">
      <alignment horizontal="left" vertical="center" indent="1"/>
    </xf>
    <xf numFmtId="4" fontId="3" fillId="3" borderId="0" applyNumberFormat="0" applyProtection="0">
      <alignment horizontal="left" vertical="center" indent="1"/>
    </xf>
    <xf numFmtId="4" fontId="2" fillId="19" borderId="2" applyNumberFormat="0" applyProtection="0">
      <alignment horizontal="right" vertical="center"/>
    </xf>
    <xf numFmtId="164" fontId="4" fillId="4" borderId="1" applyNumberFormat="0" applyProtection="0">
      <alignment horizontal="left" vertical="center" indent="1"/>
    </xf>
    <xf numFmtId="4" fontId="6" fillId="19" borderId="0" applyNumberFormat="0" applyProtection="0">
      <alignment horizontal="left" vertical="center" indent="1"/>
    </xf>
    <xf numFmtId="4" fontId="15" fillId="19" borderId="0" applyNumberFormat="0" applyProtection="0">
      <alignment horizontal="left" vertical="center" indent="1"/>
    </xf>
    <xf numFmtId="4" fontId="6" fillId="20" borderId="1" applyNumberFormat="0" applyProtection="0">
      <alignment horizontal="left" vertical="center" indent="1"/>
    </xf>
    <xf numFmtId="4" fontId="6" fillId="3" borderId="0" applyNumberFormat="0" applyProtection="0">
      <alignment horizontal="left" vertical="center" indent="1"/>
    </xf>
    <xf numFmtId="4" fontId="15" fillId="3" borderId="0" applyNumberFormat="0" applyProtection="0">
      <alignment horizontal="left" vertical="center" indent="1"/>
    </xf>
    <xf numFmtId="4" fontId="6" fillId="21" borderId="1" applyNumberFormat="0" applyProtection="0">
      <alignment horizontal="left" vertical="center" indent="1"/>
    </xf>
    <xf numFmtId="164" fontId="12" fillId="21" borderId="1" applyNumberFormat="0" applyProtection="0">
      <alignment horizontal="left" vertical="center" indent="1"/>
    </xf>
    <xf numFmtId="164" fontId="4" fillId="21" borderId="1" applyNumberFormat="0" applyProtection="0">
      <alignment horizontal="left" vertical="center" indent="1"/>
    </xf>
    <xf numFmtId="164" fontId="12" fillId="21" borderId="1" applyNumberFormat="0" applyProtection="0">
      <alignment horizontal="left" vertical="center" indent="1"/>
    </xf>
    <xf numFmtId="164" fontId="4" fillId="21" borderId="1" applyNumberFormat="0" applyProtection="0">
      <alignment horizontal="left" vertical="center" indent="1"/>
    </xf>
    <xf numFmtId="164" fontId="12" fillId="22" borderId="1" applyNumberFormat="0" applyProtection="0">
      <alignment horizontal="left" vertical="center" indent="1"/>
    </xf>
    <xf numFmtId="164" fontId="4" fillId="22" borderId="1" applyNumberFormat="0" applyProtection="0">
      <alignment horizontal="left" vertical="center" indent="1"/>
    </xf>
    <xf numFmtId="164" fontId="12" fillId="22" borderId="1" applyNumberFormat="0" applyProtection="0">
      <alignment horizontal="left" vertical="center" indent="1"/>
    </xf>
    <xf numFmtId="164" fontId="4" fillId="22" borderId="1" applyNumberFormat="0" applyProtection="0">
      <alignment horizontal="left" vertical="center" indent="1"/>
    </xf>
    <xf numFmtId="164" fontId="12" fillId="23" borderId="1" applyNumberFormat="0" applyProtection="0">
      <alignment horizontal="left" vertical="center" indent="1"/>
    </xf>
    <xf numFmtId="164" fontId="4" fillId="23" borderId="1" applyNumberFormat="0" applyProtection="0">
      <alignment horizontal="left" vertical="center" indent="1"/>
    </xf>
    <xf numFmtId="164" fontId="12" fillId="23" borderId="1" applyNumberFormat="0" applyProtection="0">
      <alignment horizontal="left" vertical="center" indent="1"/>
    </xf>
    <xf numFmtId="164" fontId="4" fillId="23" borderId="1" applyNumberFormat="0" applyProtection="0">
      <alignment horizontal="left" vertical="center" indent="1"/>
    </xf>
    <xf numFmtId="164" fontId="12" fillId="4" borderId="1" applyNumberFormat="0" applyProtection="0">
      <alignment horizontal="left" vertical="center" indent="1"/>
    </xf>
    <xf numFmtId="164" fontId="4" fillId="4" borderId="1" applyNumberFormat="0" applyProtection="0">
      <alignment horizontal="left" vertical="center" indent="1"/>
    </xf>
    <xf numFmtId="164" fontId="12" fillId="4" borderId="1" applyNumberFormat="0" applyProtection="0">
      <alignment horizontal="left" vertical="center" indent="1"/>
    </xf>
    <xf numFmtId="164" fontId="4" fillId="4" borderId="1" applyNumberFormat="0" applyProtection="0">
      <alignment horizontal="left" vertical="center" indent="1"/>
    </xf>
    <xf numFmtId="4" fontId="2" fillId="24" borderId="2" applyNumberFormat="0" applyProtection="0">
      <alignment vertical="center"/>
    </xf>
    <xf numFmtId="4" fontId="6" fillId="25" borderId="1" applyNumberFormat="0" applyProtection="0">
      <alignment vertical="center"/>
    </xf>
    <xf numFmtId="4" fontId="7" fillId="24" borderId="2" applyNumberFormat="0" applyProtection="0">
      <alignment vertical="center"/>
    </xf>
    <xf numFmtId="4" fontId="19" fillId="25" borderId="1" applyNumberFormat="0" applyProtection="0">
      <alignment vertical="center"/>
    </xf>
    <xf numFmtId="4" fontId="3" fillId="19" borderId="5" applyNumberFormat="0" applyProtection="0">
      <alignment horizontal="left" vertical="center" indent="1"/>
    </xf>
    <xf numFmtId="4" fontId="6" fillId="25" borderId="1" applyNumberFormat="0" applyProtection="0">
      <alignment horizontal="left" vertical="center" indent="1"/>
    </xf>
    <xf numFmtId="4" fontId="6" fillId="25" borderId="1" applyNumberFormat="0" applyProtection="0">
      <alignment horizontal="left" vertical="center" indent="1"/>
    </xf>
    <xf numFmtId="4" fontId="2" fillId="24" borderId="2" applyNumberFormat="0" applyProtection="0">
      <alignment horizontal="right" vertical="center"/>
    </xf>
    <xf numFmtId="4" fontId="11" fillId="24" borderId="2" applyNumberFormat="0" applyProtection="0">
      <alignment horizontal="right" vertical="center"/>
    </xf>
    <xf numFmtId="4" fontId="6" fillId="20" borderId="1" applyNumberFormat="0" applyProtection="0">
      <alignment horizontal="right" vertical="center"/>
    </xf>
    <xf numFmtId="4" fontId="7" fillId="24" borderId="2" applyNumberFormat="0" applyProtection="0">
      <alignment horizontal="right" vertical="center"/>
    </xf>
    <xf numFmtId="4" fontId="19" fillId="20" borderId="1" applyNumberFormat="0" applyProtection="0">
      <alignment horizontal="right" vertical="center"/>
    </xf>
    <xf numFmtId="4" fontId="3" fillId="19" borderId="2" applyNumberFormat="0" applyProtection="0">
      <alignment horizontal="left" vertical="center" indent="1"/>
    </xf>
    <xf numFmtId="4" fontId="10" fillId="19" borderId="2" applyNumberFormat="0" applyProtection="0">
      <alignment horizontal="left" vertical="center" indent="1"/>
    </xf>
    <xf numFmtId="164" fontId="12" fillId="4" borderId="1" applyNumberFormat="0" applyProtection="0">
      <alignment horizontal="left" vertical="center" indent="1"/>
    </xf>
    <xf numFmtId="164" fontId="4" fillId="4" borderId="1" applyNumberFormat="0" applyProtection="0">
      <alignment horizontal="left" vertical="center" indent="1"/>
    </xf>
    <xf numFmtId="164" fontId="12" fillId="4" borderId="1" applyNumberFormat="0" applyProtection="0">
      <alignment horizontal="left" vertical="center" indent="1"/>
    </xf>
    <xf numFmtId="164" fontId="4" fillId="4" borderId="1" applyNumberFormat="0" applyProtection="0">
      <alignment horizontal="left" vertical="center" indent="1"/>
    </xf>
    <xf numFmtId="4" fontId="8" fillId="26" borderId="5" applyNumberFormat="0" applyProtection="0">
      <alignment horizontal="left" vertical="center" indent="1"/>
    </xf>
    <xf numFmtId="4" fontId="13" fillId="26" borderId="5" applyNumberFormat="0" applyProtection="0">
      <alignment horizontal="left" vertical="center" indent="1"/>
    </xf>
    <xf numFmtId="164" fontId="17" fillId="0" borderId="0"/>
    <xf numFmtId="4" fontId="9" fillId="24" borderId="2" applyNumberFormat="0" applyProtection="0">
      <alignment horizontal="right" vertical="center"/>
    </xf>
    <xf numFmtId="4" fontId="20" fillId="20" borderId="1" applyNumberFormat="0" applyProtection="0">
      <alignment horizontal="right" vertical="center"/>
    </xf>
    <xf numFmtId="4" fontId="2" fillId="3" borderId="0" applyNumberFormat="0" applyProtection="0">
      <alignment horizontal="left" vertical="center" indent="1"/>
    </xf>
    <xf numFmtId="4" fontId="3" fillId="19" borderId="2" applyNumberFormat="0" applyProtection="0">
      <alignment horizontal="left" vertical="center" indent="1"/>
    </xf>
    <xf numFmtId="164" fontId="4" fillId="0" borderId="0"/>
    <xf numFmtId="4" fontId="2" fillId="2" borderId="2" applyNumberFormat="0" applyProtection="0">
      <alignment horizontal="left" vertical="center" indent="1"/>
    </xf>
    <xf numFmtId="4" fontId="3" fillId="2" borderId="2" applyNumberFormat="0" applyProtection="0">
      <alignment vertical="center"/>
    </xf>
    <xf numFmtId="4" fontId="2" fillId="24" borderId="2" applyNumberFormat="0" applyProtection="0">
      <alignment horizontal="right" vertical="center"/>
    </xf>
    <xf numFmtId="164" fontId="22" fillId="0" borderId="0"/>
    <xf numFmtId="164" fontId="4" fillId="0" borderId="0"/>
    <xf numFmtId="164" fontId="4" fillId="0" borderId="0"/>
    <xf numFmtId="164" fontId="4" fillId="0" borderId="0"/>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4" fontId="3" fillId="17" borderId="3" applyNumberFormat="0" applyProtection="0">
      <alignment horizontal="left" vertical="center" indent="1"/>
    </xf>
    <xf numFmtId="4" fontId="3" fillId="17" borderId="3" applyNumberFormat="0" applyProtection="0">
      <alignment horizontal="left" vertical="center" indent="1"/>
    </xf>
    <xf numFmtId="4" fontId="3" fillId="19" borderId="0" applyNumberFormat="0" applyProtection="0">
      <alignment horizontal="left" vertical="center" indent="1"/>
    </xf>
    <xf numFmtId="4" fontId="3" fillId="19" borderId="0" applyNumberFormat="0" applyProtection="0">
      <alignment horizontal="left" vertical="center" indent="1"/>
    </xf>
    <xf numFmtId="164" fontId="4" fillId="4" borderId="1" applyNumberFormat="0" applyProtection="0">
      <alignment horizontal="left" vertical="center" indent="1"/>
    </xf>
    <xf numFmtId="4" fontId="6" fillId="19" borderId="0" applyNumberFormat="0" applyProtection="0">
      <alignment horizontal="left" vertical="center" indent="1"/>
    </xf>
    <xf numFmtId="4" fontId="6" fillId="19" borderId="0" applyNumberFormat="0" applyProtection="0">
      <alignment horizontal="left" vertical="center" indent="1"/>
    </xf>
    <xf numFmtId="4" fontId="6" fillId="3" borderId="0" applyNumberFormat="0" applyProtection="0">
      <alignment horizontal="left" vertical="center" indent="1"/>
    </xf>
    <xf numFmtId="4" fontId="6" fillId="3" borderId="0" applyNumberFormat="0" applyProtection="0">
      <alignment horizontal="left" vertical="center" indent="1"/>
    </xf>
    <xf numFmtId="164" fontId="4" fillId="21" borderId="1" applyNumberFormat="0" applyProtection="0">
      <alignment horizontal="left" vertical="center" indent="1"/>
    </xf>
    <xf numFmtId="164" fontId="4" fillId="21" borderId="1" applyNumberFormat="0" applyProtection="0">
      <alignment horizontal="left" vertical="center" indent="1"/>
    </xf>
    <xf numFmtId="164" fontId="4" fillId="21" borderId="1" applyNumberFormat="0" applyProtection="0">
      <alignment horizontal="left" vertical="center" indent="1"/>
    </xf>
    <xf numFmtId="164" fontId="4" fillId="21" borderId="1" applyNumberFormat="0" applyProtection="0">
      <alignment horizontal="left" vertical="center" indent="1"/>
    </xf>
    <xf numFmtId="164" fontId="4" fillId="22" borderId="1" applyNumberFormat="0" applyProtection="0">
      <alignment horizontal="left" vertical="center" indent="1"/>
    </xf>
    <xf numFmtId="164" fontId="4" fillId="22" borderId="1" applyNumberFormat="0" applyProtection="0">
      <alignment horizontal="left" vertical="center" indent="1"/>
    </xf>
    <xf numFmtId="164" fontId="4" fillId="22" borderId="1" applyNumberFormat="0" applyProtection="0">
      <alignment horizontal="left" vertical="center" indent="1"/>
    </xf>
    <xf numFmtId="164" fontId="4" fillId="22" borderId="1" applyNumberFormat="0" applyProtection="0">
      <alignment horizontal="left" vertical="center" indent="1"/>
    </xf>
    <xf numFmtId="164" fontId="4" fillId="23" borderId="1" applyNumberFormat="0" applyProtection="0">
      <alignment horizontal="left" vertical="center" indent="1"/>
    </xf>
    <xf numFmtId="164" fontId="4" fillId="23" borderId="1" applyNumberFormat="0" applyProtection="0">
      <alignment horizontal="left" vertical="center" indent="1"/>
    </xf>
    <xf numFmtId="164" fontId="4" fillId="23" borderId="1" applyNumberFormat="0" applyProtection="0">
      <alignment horizontal="left" vertical="center" indent="1"/>
    </xf>
    <xf numFmtId="164" fontId="4" fillId="23"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164" fontId="4" fillId="4" borderId="1" applyNumberFormat="0" applyProtection="0">
      <alignment horizontal="left" vertical="center" indent="1"/>
    </xf>
    <xf numFmtId="4" fontId="8" fillId="26" borderId="5" applyNumberFormat="0" applyProtection="0">
      <alignment horizontal="left" vertical="center" indent="1"/>
    </xf>
    <xf numFmtId="4" fontId="8" fillId="26" borderId="5" applyNumberFormat="0" applyProtection="0">
      <alignment horizontal="left" vertical="center" indent="1"/>
    </xf>
    <xf numFmtId="164" fontId="17" fillId="0" borderId="0"/>
    <xf numFmtId="0" fontId="2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22" fillId="0" borderId="0" applyFont="0" applyFill="0" applyBorder="0" applyAlignment="0" applyProtection="0"/>
    <xf numFmtId="0" fontId="35" fillId="30" borderId="0"/>
    <xf numFmtId="0" fontId="4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2" fillId="34" borderId="0" applyNumberFormat="0" applyBorder="0" applyAlignment="0" applyProtection="0"/>
    <xf numFmtId="0" fontId="42"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1" fillId="36" borderId="0" applyNumberFormat="0" applyBorder="0" applyAlignment="0" applyProtection="0"/>
    <xf numFmtId="0" fontId="1" fillId="44" borderId="0" applyNumberFormat="0" applyBorder="0" applyAlignment="0" applyProtection="0"/>
    <xf numFmtId="0" fontId="42" fillId="37" borderId="0" applyNumberFormat="0" applyBorder="0" applyAlignment="0" applyProtection="0"/>
    <xf numFmtId="0" fontId="42" fillId="3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42" fillId="34" borderId="0" applyNumberFormat="0" applyBorder="0" applyAlignment="0" applyProtection="0"/>
    <xf numFmtId="0" fontId="42"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42" fillId="50" borderId="0" applyNumberFormat="0" applyBorder="0" applyAlignment="0" applyProtection="0"/>
    <xf numFmtId="0" fontId="43" fillId="48" borderId="0" applyNumberFormat="0" applyBorder="0" applyAlignment="0" applyProtection="0"/>
    <xf numFmtId="0" fontId="44" fillId="51" borderId="15" applyNumberFormat="0" applyAlignment="0" applyProtection="0"/>
    <xf numFmtId="0" fontId="45" fillId="43" borderId="16" applyNumberFormat="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1" fillId="41" borderId="0" applyNumberFormat="0" applyBorder="0" applyAlignment="0" applyProtection="0"/>
    <xf numFmtId="0" fontId="47" fillId="0" borderId="17" applyNumberFormat="0" applyFill="0" applyAlignment="0" applyProtection="0"/>
    <xf numFmtId="0" fontId="48" fillId="0" borderId="18" applyNumberFormat="0" applyFill="0" applyAlignment="0" applyProtection="0"/>
    <xf numFmtId="0" fontId="49" fillId="0" borderId="19" applyNumberFormat="0" applyFill="0" applyAlignment="0" applyProtection="0"/>
    <xf numFmtId="0" fontId="49" fillId="0" borderId="0" applyNumberFormat="0" applyFill="0" applyBorder="0" applyAlignment="0" applyProtection="0"/>
    <xf numFmtId="0" fontId="50" fillId="49" borderId="15" applyNumberFormat="0" applyAlignment="0" applyProtection="0"/>
    <xf numFmtId="0" fontId="51" fillId="0" borderId="20" applyNumberFormat="0" applyFill="0" applyAlignment="0" applyProtection="0"/>
    <xf numFmtId="0" fontId="51" fillId="49" borderId="0" applyNumberFormat="0" applyBorder="0" applyAlignment="0" applyProtection="0"/>
    <xf numFmtId="0" fontId="36" fillId="48" borderId="15" applyNumberFormat="0" applyFont="0" applyAlignment="0" applyProtection="0"/>
    <xf numFmtId="0" fontId="52" fillId="51" borderId="1" applyNumberFormat="0" applyAlignment="0" applyProtection="0"/>
    <xf numFmtId="4" fontId="36" fillId="55" borderId="15" applyNumberFormat="0" applyProtection="0">
      <alignment vertical="center"/>
    </xf>
    <xf numFmtId="4" fontId="55" fillId="2" borderId="15" applyNumberFormat="0" applyProtection="0">
      <alignment vertical="center"/>
    </xf>
    <xf numFmtId="4" fontId="36" fillId="2" borderId="15" applyNumberFormat="0" applyProtection="0">
      <alignment horizontal="left" vertical="center" indent="1"/>
    </xf>
    <xf numFmtId="0" fontId="39" fillId="55" borderId="2" applyNumberFormat="0" applyProtection="0">
      <alignment horizontal="left" vertical="top" indent="1"/>
    </xf>
    <xf numFmtId="4" fontId="36" fillId="56" borderId="15" applyNumberFormat="0" applyProtection="0">
      <alignment horizontal="left" vertical="center" indent="1"/>
    </xf>
    <xf numFmtId="4" fontId="36" fillId="57" borderId="15" applyNumberFormat="0" applyProtection="0">
      <alignment horizontal="right" vertical="center"/>
    </xf>
    <xf numFmtId="4" fontId="36" fillId="58" borderId="15" applyNumberFormat="0" applyProtection="0">
      <alignment horizontal="right" vertical="center"/>
    </xf>
    <xf numFmtId="4" fontId="36" fillId="59" borderId="21" applyNumberFormat="0" applyProtection="0">
      <alignment horizontal="right" vertical="center"/>
    </xf>
    <xf numFmtId="4" fontId="36" fillId="60" borderId="15" applyNumberFormat="0" applyProtection="0">
      <alignment horizontal="right" vertical="center"/>
    </xf>
    <xf numFmtId="4" fontId="36" fillId="61" borderId="15" applyNumberFormat="0" applyProtection="0">
      <alignment horizontal="right" vertical="center"/>
    </xf>
    <xf numFmtId="4" fontId="36" fillId="62" borderId="15" applyNumberFormat="0" applyProtection="0">
      <alignment horizontal="right" vertical="center"/>
    </xf>
    <xf numFmtId="4" fontId="36" fillId="63" borderId="15" applyNumberFormat="0" applyProtection="0">
      <alignment horizontal="right" vertical="center"/>
    </xf>
    <xf numFmtId="4" fontId="36" fillId="64" borderId="15" applyNumberFormat="0" applyProtection="0">
      <alignment horizontal="right" vertical="center"/>
    </xf>
    <xf numFmtId="4" fontId="36" fillId="65" borderId="15" applyNumberFormat="0" applyProtection="0">
      <alignment horizontal="right" vertical="center"/>
    </xf>
    <xf numFmtId="4" fontId="36" fillId="66" borderId="21" applyNumberFormat="0" applyProtection="0">
      <alignment horizontal="left" vertical="center" indent="1"/>
    </xf>
    <xf numFmtId="4" fontId="4" fillId="67" borderId="21" applyNumberFormat="0" applyProtection="0">
      <alignment horizontal="left" vertical="center" indent="1"/>
    </xf>
    <xf numFmtId="4" fontId="4" fillId="67" borderId="21" applyNumberFormat="0" applyProtection="0">
      <alignment horizontal="left" vertical="center" indent="1"/>
    </xf>
    <xf numFmtId="4" fontId="36" fillId="68" borderId="15" applyNumberFormat="0" applyProtection="0">
      <alignment horizontal="right" vertical="center"/>
    </xf>
    <xf numFmtId="4" fontId="36" fillId="69" borderId="21" applyNumberFormat="0" applyProtection="0">
      <alignment horizontal="left" vertical="center" indent="1"/>
    </xf>
    <xf numFmtId="4" fontId="36" fillId="68" borderId="21" applyNumberFormat="0" applyProtection="0">
      <alignment horizontal="left" vertical="center" indent="1"/>
    </xf>
    <xf numFmtId="0" fontId="36" fillId="70" borderId="15" applyNumberFormat="0" applyProtection="0">
      <alignment horizontal="left" vertical="center" indent="1"/>
    </xf>
    <xf numFmtId="0" fontId="36" fillId="67" borderId="2" applyNumberFormat="0" applyProtection="0">
      <alignment horizontal="left" vertical="top" indent="1"/>
    </xf>
    <xf numFmtId="0" fontId="36" fillId="71" borderId="15" applyNumberFormat="0" applyProtection="0">
      <alignment horizontal="left" vertical="center" indent="1"/>
    </xf>
    <xf numFmtId="0" fontId="36" fillId="68" borderId="2" applyNumberFormat="0" applyProtection="0">
      <alignment horizontal="left" vertical="top" indent="1"/>
    </xf>
    <xf numFmtId="0" fontId="36" fillId="72" borderId="15" applyNumberFormat="0" applyProtection="0">
      <alignment horizontal="left" vertical="center" indent="1"/>
    </xf>
    <xf numFmtId="0" fontId="36" fillId="72" borderId="2" applyNumberFormat="0" applyProtection="0">
      <alignment horizontal="left" vertical="top" indent="1"/>
    </xf>
    <xf numFmtId="0" fontId="36" fillId="69" borderId="15" applyNumberFormat="0" applyProtection="0">
      <alignment horizontal="left" vertical="center" indent="1"/>
    </xf>
    <xf numFmtId="0" fontId="36" fillId="69" borderId="2" applyNumberFormat="0" applyProtection="0">
      <alignment horizontal="left" vertical="top" indent="1"/>
    </xf>
    <xf numFmtId="0" fontId="36" fillId="73" borderId="22" applyNumberFormat="0">
      <protection locked="0"/>
    </xf>
    <xf numFmtId="0" fontId="37" fillId="67" borderId="23" applyBorder="0"/>
    <xf numFmtId="4" fontId="38" fillId="74" borderId="2" applyNumberFormat="0" applyProtection="0">
      <alignment vertical="center"/>
    </xf>
    <xf numFmtId="4" fontId="55" fillId="25" borderId="8" applyNumberFormat="0" applyProtection="0">
      <alignment vertical="center"/>
    </xf>
    <xf numFmtId="4" fontId="38" fillId="70" borderId="2" applyNumberFormat="0" applyProtection="0">
      <alignment horizontal="left" vertical="center" indent="1"/>
    </xf>
    <xf numFmtId="0" fontId="38" fillId="74" borderId="2" applyNumberFormat="0" applyProtection="0">
      <alignment horizontal="left" vertical="top" indent="1"/>
    </xf>
    <xf numFmtId="4" fontId="36" fillId="0" borderId="15" applyNumberFormat="0" applyProtection="0">
      <alignment horizontal="right" vertical="center"/>
    </xf>
    <xf numFmtId="4" fontId="55" fillId="75" borderId="15" applyNumberFormat="0" applyProtection="0">
      <alignment horizontal="right" vertical="center"/>
    </xf>
    <xf numFmtId="4" fontId="36" fillId="56" borderId="15" applyNumberFormat="0" applyProtection="0">
      <alignment horizontal="left" vertical="center" indent="1"/>
    </xf>
    <xf numFmtId="0" fontId="38" fillId="68" borderId="2" applyNumberFormat="0" applyProtection="0">
      <alignment horizontal="left" vertical="top" indent="1"/>
    </xf>
    <xf numFmtId="4" fontId="40" fillId="76" borderId="21" applyNumberFormat="0" applyProtection="0">
      <alignment horizontal="left" vertical="center" indent="1"/>
    </xf>
    <xf numFmtId="0" fontId="36" fillId="77" borderId="8"/>
    <xf numFmtId="4" fontId="41" fillId="73" borderId="15" applyNumberFormat="0" applyProtection="0">
      <alignment horizontal="right" vertical="center"/>
    </xf>
    <xf numFmtId="0" fontId="53" fillId="0" borderId="0" applyNumberFormat="0" applyFill="0" applyBorder="0" applyAlignment="0" applyProtection="0"/>
    <xf numFmtId="0" fontId="46" fillId="0" borderId="24" applyNumberFormat="0" applyFill="0" applyAlignment="0" applyProtection="0"/>
    <xf numFmtId="0" fontId="54" fillId="0" borderId="0" applyNumberFormat="0" applyFill="0" applyBorder="0" applyAlignment="0" applyProtection="0"/>
    <xf numFmtId="0" fontId="42" fillId="31" borderId="0" applyNumberFormat="0" applyBorder="0" applyAlignment="0" applyProtection="0"/>
    <xf numFmtId="0" fontId="42" fillId="35" borderId="0" applyNumberFormat="0" applyBorder="0" applyAlignment="0" applyProtection="0"/>
    <xf numFmtId="0" fontId="42" fillId="39" borderId="0" applyNumberFormat="0" applyBorder="0" applyAlignment="0" applyProtection="0"/>
    <xf numFmtId="0" fontId="42" fillId="43" borderId="0" applyNumberFormat="0" applyBorder="0" applyAlignment="0" applyProtection="0"/>
    <xf numFmtId="0" fontId="42" fillId="34"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34" borderId="0" applyNumberFormat="0" applyBorder="0" applyAlignment="0" applyProtection="0"/>
    <xf numFmtId="0" fontId="42" fillId="43" borderId="0" applyNumberFormat="0" applyBorder="0" applyAlignment="0" applyProtection="0"/>
    <xf numFmtId="0" fontId="42" fillId="39" borderId="0" applyNumberFormat="0" applyBorder="0" applyAlignment="0" applyProtection="0"/>
    <xf numFmtId="0" fontId="42" fillId="35" borderId="0" applyNumberFormat="0" applyBorder="0" applyAlignment="0" applyProtection="0"/>
    <xf numFmtId="0" fontId="42" fillId="31" borderId="0" applyNumberFormat="0" applyBorder="0" applyAlignment="0" applyProtection="0"/>
    <xf numFmtId="0" fontId="36" fillId="30" borderId="0"/>
  </cellStyleXfs>
  <cellXfs count="152">
    <xf numFmtId="164" fontId="0" fillId="0" borderId="0" xfId="0"/>
    <xf numFmtId="1" fontId="14" fillId="0" borderId="0" xfId="0" applyNumberFormat="1" applyFont="1"/>
    <xf numFmtId="164" fontId="2" fillId="3" borderId="0" xfId="89" quotePrefix="1" applyNumberFormat="1" applyProtection="1">
      <alignment horizontal="left" vertical="center" indent="1"/>
      <protection locked="0"/>
    </xf>
    <xf numFmtId="164" fontId="3" fillId="19" borderId="2" xfId="90" quotePrefix="1" applyNumberFormat="1" applyProtection="1">
      <alignment horizontal="left" vertical="center" indent="1"/>
      <protection locked="0"/>
    </xf>
    <xf numFmtId="164" fontId="4" fillId="0" borderId="0" xfId="91"/>
    <xf numFmtId="164" fontId="14" fillId="0" borderId="0" xfId="91" applyFont="1"/>
    <xf numFmtId="164" fontId="21" fillId="0" borderId="0" xfId="91" applyFont="1"/>
    <xf numFmtId="0" fontId="3" fillId="19" borderId="2" xfId="90" quotePrefix="1" applyNumberFormat="1" applyProtection="1">
      <alignment horizontal="left" vertical="center" indent="1"/>
      <protection locked="0"/>
    </xf>
    <xf numFmtId="0" fontId="3" fillId="19" borderId="2" xfId="90" applyNumberFormat="1" applyAlignment="1" applyProtection="1">
      <alignment horizontal="left" vertical="center" wrapText="1"/>
      <protection locked="0"/>
    </xf>
    <xf numFmtId="0" fontId="3" fillId="19" borderId="2" xfId="90" applyNumberFormat="1" applyProtection="1">
      <alignment horizontal="left" vertical="center" indent="1"/>
      <protection locked="0"/>
    </xf>
    <xf numFmtId="0" fontId="3" fillId="19" borderId="8" xfId="90" applyNumberFormat="1" applyBorder="1" applyProtection="1">
      <alignment horizontal="left" vertical="center" indent="1"/>
      <protection locked="0"/>
    </xf>
    <xf numFmtId="0" fontId="3" fillId="19" borderId="9" xfId="90" applyNumberFormat="1" applyBorder="1" applyProtection="1">
      <alignment horizontal="left" vertical="center" indent="1"/>
      <protection locked="0"/>
    </xf>
    <xf numFmtId="4" fontId="2" fillId="24" borderId="8" xfId="94" quotePrefix="1" applyBorder="1" applyProtection="1">
      <alignment horizontal="right" vertical="center"/>
      <protection locked="0"/>
    </xf>
    <xf numFmtId="0" fontId="3" fillId="19" borderId="2" xfId="78" quotePrefix="1" applyNumberFormat="1">
      <alignment horizontal="left" vertical="center" indent="1"/>
    </xf>
    <xf numFmtId="3" fontId="2" fillId="24" borderId="2" xfId="73" applyNumberFormat="1">
      <alignment horizontal="right" vertical="center"/>
    </xf>
    <xf numFmtId="164" fontId="25" fillId="0" borderId="0" xfId="0" applyFont="1"/>
    <xf numFmtId="1" fontId="3" fillId="19" borderId="2" xfId="90" quotePrefix="1" applyNumberFormat="1" applyProtection="1">
      <alignment horizontal="left" vertical="center" indent="1"/>
      <protection locked="0"/>
    </xf>
    <xf numFmtId="1" fontId="2" fillId="24" borderId="2" xfId="73" applyNumberFormat="1">
      <alignment horizontal="right" vertical="center"/>
    </xf>
    <xf numFmtId="1" fontId="4" fillId="0" borderId="0" xfId="91" applyNumberFormat="1"/>
    <xf numFmtId="1" fontId="21" fillId="0" borderId="0" xfId="91" applyNumberFormat="1" applyFont="1"/>
    <xf numFmtId="0" fontId="2" fillId="24" borderId="2" xfId="73" applyNumberFormat="1">
      <alignment horizontal="right" vertical="center"/>
    </xf>
    <xf numFmtId="0" fontId="4" fillId="0" borderId="0" xfId="91" applyNumberFormat="1"/>
    <xf numFmtId="14" fontId="3" fillId="19" borderId="2" xfId="90" quotePrefix="1" applyNumberFormat="1" applyProtection="1">
      <alignment horizontal="left" vertical="center" indent="1"/>
      <protection locked="0"/>
    </xf>
    <xf numFmtId="164" fontId="26" fillId="2" borderId="2" xfId="92" quotePrefix="1" applyNumberFormat="1" applyFont="1" applyProtection="1">
      <alignment horizontal="left" vertical="center" indent="1"/>
      <protection locked="0"/>
    </xf>
    <xf numFmtId="0" fontId="27" fillId="2" borderId="2" xfId="93" applyNumberFormat="1" applyFont="1" applyProtection="1">
      <alignment vertical="center"/>
      <protection locked="0"/>
    </xf>
    <xf numFmtId="1" fontId="27" fillId="2" borderId="2" xfId="93" applyNumberFormat="1" applyFont="1" applyProtection="1">
      <alignment vertical="center"/>
      <protection locked="0"/>
    </xf>
    <xf numFmtId="3" fontId="27" fillId="2" borderId="2" xfId="93" applyNumberFormat="1" applyFont="1" applyProtection="1">
      <alignment vertical="center"/>
      <protection locked="0"/>
    </xf>
    <xf numFmtId="164" fontId="28" fillId="0" borderId="0" xfId="91" applyFont="1"/>
    <xf numFmtId="1" fontId="28" fillId="0" borderId="0" xfId="91" applyNumberFormat="1" applyFont="1"/>
    <xf numFmtId="164" fontId="0" fillId="28" borderId="0" xfId="0" applyFill="1"/>
    <xf numFmtId="0" fontId="3" fillId="28" borderId="2" xfId="78" quotePrefix="1" applyNumberFormat="1" applyFill="1" applyProtection="1">
      <alignment horizontal="left" vertical="center" indent="1"/>
      <protection locked="0"/>
    </xf>
    <xf numFmtId="0" fontId="29" fillId="19" borderId="2" xfId="78" quotePrefix="1" applyNumberFormat="1" applyFont="1">
      <alignment horizontal="left" vertical="center" indent="1"/>
    </xf>
    <xf numFmtId="0" fontId="30" fillId="24" borderId="2" xfId="73" applyNumberFormat="1" applyFont="1">
      <alignment horizontal="right" vertical="center"/>
    </xf>
    <xf numFmtId="1" fontId="30" fillId="24" borderId="2" xfId="73" applyNumberFormat="1" applyFont="1">
      <alignment horizontal="right" vertical="center"/>
    </xf>
    <xf numFmtId="3" fontId="30" fillId="24" borderId="2" xfId="73" applyNumberFormat="1" applyFont="1">
      <alignment horizontal="right" vertical="center"/>
    </xf>
    <xf numFmtId="1" fontId="30" fillId="0" borderId="0" xfId="0" applyNumberFormat="1" applyFont="1"/>
    <xf numFmtId="0" fontId="30" fillId="28" borderId="2" xfId="73" applyNumberFormat="1" applyFont="1" applyFill="1">
      <alignment horizontal="right" vertical="center"/>
    </xf>
    <xf numFmtId="17" fontId="29" fillId="19" borderId="2" xfId="78" quotePrefix="1" applyNumberFormat="1" applyFont="1">
      <alignment horizontal="left" vertical="center" indent="1"/>
    </xf>
    <xf numFmtId="4" fontId="30" fillId="24" borderId="8" xfId="94" quotePrefix="1" applyFont="1" applyBorder="1" applyProtection="1">
      <alignment horizontal="right" vertical="center"/>
      <protection locked="0"/>
    </xf>
    <xf numFmtId="0" fontId="3" fillId="27" borderId="8" xfId="78" quotePrefix="1" applyNumberFormat="1" applyFill="1" applyBorder="1" applyProtection="1">
      <alignment horizontal="left" vertical="center" indent="1"/>
      <protection locked="0"/>
    </xf>
    <xf numFmtId="0" fontId="3" fillId="19" borderId="8" xfId="90" quotePrefix="1" applyNumberFormat="1" applyBorder="1" applyProtection="1">
      <alignment horizontal="left" vertical="center" indent="1"/>
      <protection locked="0"/>
    </xf>
    <xf numFmtId="14" fontId="3" fillId="19" borderId="8" xfId="90" quotePrefix="1" applyNumberFormat="1" applyBorder="1" applyProtection="1">
      <alignment horizontal="left" vertical="center" indent="1"/>
      <protection locked="0"/>
    </xf>
    <xf numFmtId="0" fontId="3" fillId="19" borderId="8" xfId="90" applyNumberFormat="1" applyBorder="1" applyAlignment="1" applyProtection="1">
      <alignment horizontal="left" vertical="center" wrapText="1"/>
      <protection locked="0"/>
    </xf>
    <xf numFmtId="0" fontId="29" fillId="19" borderId="8" xfId="90" quotePrefix="1" applyNumberFormat="1" applyFont="1" applyBorder="1" applyProtection="1">
      <alignment horizontal="left" vertical="center" indent="1"/>
      <protection locked="0"/>
    </xf>
    <xf numFmtId="0" fontId="29" fillId="28" borderId="8" xfId="90" quotePrefix="1" applyNumberFormat="1" applyFont="1" applyFill="1" applyBorder="1" applyProtection="1">
      <alignment horizontal="left" vertical="center" indent="1"/>
      <protection locked="0"/>
    </xf>
    <xf numFmtId="17" fontId="3" fillId="19" borderId="8" xfId="90" quotePrefix="1" applyNumberFormat="1" applyBorder="1" applyProtection="1">
      <alignment horizontal="left" vertical="center" indent="1"/>
      <protection locked="0"/>
    </xf>
    <xf numFmtId="164" fontId="0" fillId="0" borderId="0" xfId="0" applyFill="1"/>
    <xf numFmtId="164" fontId="25" fillId="0" borderId="0" xfId="0" applyFont="1" applyFill="1"/>
    <xf numFmtId="164" fontId="0" fillId="0" borderId="0" xfId="0" applyFill="1" applyBorder="1"/>
    <xf numFmtId="164" fontId="25" fillId="0" borderId="0" xfId="0" applyFont="1" applyFill="1" applyBorder="1"/>
    <xf numFmtId="165" fontId="24" fillId="24" borderId="8" xfId="73" applyNumberFormat="1" applyFont="1" applyBorder="1">
      <alignment horizontal="right" vertical="center"/>
    </xf>
    <xf numFmtId="4" fontId="24" fillId="24" borderId="8" xfId="94" quotePrefix="1" applyFont="1" applyBorder="1" applyProtection="1">
      <alignment horizontal="right" vertical="center"/>
      <protection locked="0"/>
    </xf>
    <xf numFmtId="0" fontId="3" fillId="27" borderId="8" xfId="78" quotePrefix="1" applyNumberFormat="1" applyFont="1" applyFill="1" applyBorder="1" applyProtection="1">
      <alignment horizontal="left" vertical="center" indent="1"/>
      <protection locked="0"/>
    </xf>
    <xf numFmtId="0" fontId="3" fillId="19" borderId="8" xfId="90" quotePrefix="1" applyNumberFormat="1" applyFont="1" applyBorder="1" applyProtection="1">
      <alignment horizontal="left" vertical="center" indent="1"/>
      <protection locked="0"/>
    </xf>
    <xf numFmtId="14" fontId="3" fillId="19" borderId="8" xfId="90" quotePrefix="1" applyNumberFormat="1" applyFont="1" applyBorder="1" applyProtection="1">
      <alignment horizontal="left" vertical="center" indent="1"/>
      <protection locked="0"/>
    </xf>
    <xf numFmtId="0" fontId="3" fillId="19" borderId="8" xfId="90" applyNumberFormat="1" applyFont="1" applyBorder="1" applyAlignment="1" applyProtection="1">
      <alignment horizontal="left" vertical="center" wrapText="1"/>
      <protection locked="0"/>
    </xf>
    <xf numFmtId="0" fontId="3" fillId="19" borderId="8" xfId="90" applyNumberFormat="1" applyFont="1" applyBorder="1" applyProtection="1">
      <alignment horizontal="left" vertical="center" indent="1"/>
      <protection locked="0"/>
    </xf>
    <xf numFmtId="4" fontId="2" fillId="24" borderId="8" xfId="94" quotePrefix="1" applyFont="1" applyBorder="1" applyProtection="1">
      <alignment horizontal="right" vertical="center"/>
      <protection locked="0"/>
    </xf>
    <xf numFmtId="0" fontId="32" fillId="0" borderId="8" xfId="90" quotePrefix="1" applyNumberFormat="1" applyFont="1" applyFill="1" applyBorder="1" applyProtection="1">
      <alignment horizontal="left" vertical="center" indent="1"/>
      <protection locked="0"/>
    </xf>
    <xf numFmtId="164" fontId="0" fillId="28" borderId="8" xfId="0" applyFill="1" applyBorder="1" applyAlignment="1">
      <alignment horizontal="center" vertical="center"/>
    </xf>
    <xf numFmtId="0" fontId="3" fillId="19" borderId="13" xfId="90" applyNumberFormat="1" applyBorder="1" applyProtection="1">
      <alignment horizontal="left" vertical="center" indent="1"/>
      <protection locked="0"/>
    </xf>
    <xf numFmtId="0" fontId="3" fillId="19" borderId="14" xfId="90" applyNumberFormat="1" applyBorder="1" applyProtection="1">
      <alignment horizontal="left" vertical="center" indent="1"/>
      <protection locked="0"/>
    </xf>
    <xf numFmtId="0" fontId="28" fillId="0" borderId="0" xfId="91" applyNumberFormat="1" applyFont="1"/>
    <xf numFmtId="0" fontId="21" fillId="0" borderId="0" xfId="91" applyNumberFormat="1" applyFont="1"/>
    <xf numFmtId="4" fontId="33" fillId="24" borderId="8" xfId="94" quotePrefix="1" applyFont="1" applyBorder="1" applyProtection="1">
      <alignment horizontal="right" vertical="center"/>
      <protection locked="0"/>
    </xf>
    <xf numFmtId="1" fontId="21" fillId="0" borderId="0" xfId="91" applyNumberFormat="1" applyFont="1" applyFill="1" applyBorder="1"/>
    <xf numFmtId="0" fontId="21" fillId="0" borderId="0" xfId="91" applyNumberFormat="1" applyFont="1" applyFill="1" applyBorder="1"/>
    <xf numFmtId="9" fontId="21" fillId="0" borderId="0" xfId="148" applyNumberFormat="1" applyFont="1" applyFill="1" applyBorder="1"/>
    <xf numFmtId="9" fontId="21" fillId="0" borderId="0" xfId="148" applyFont="1"/>
    <xf numFmtId="1" fontId="30" fillId="24" borderId="2" xfId="73" applyNumberFormat="1" applyFont="1" applyBorder="1">
      <alignment horizontal="right" vertical="center"/>
    </xf>
    <xf numFmtId="1" fontId="30" fillId="0" borderId="0" xfId="0" applyNumberFormat="1" applyFont="1" applyFill="1" applyBorder="1"/>
    <xf numFmtId="0" fontId="0" fillId="0" borderId="0" xfId="0" applyNumberFormat="1"/>
    <xf numFmtId="4" fontId="24" fillId="24" borderId="8" xfId="94" quotePrefix="1" applyFont="1" applyBorder="1" applyAlignment="1" applyProtection="1">
      <alignment horizontal="right" vertical="center" wrapText="1"/>
      <protection locked="0"/>
    </xf>
    <xf numFmtId="0" fontId="3" fillId="29" borderId="8" xfId="90" quotePrefix="1" applyNumberFormat="1" applyFill="1" applyBorder="1" applyProtection="1">
      <alignment horizontal="left" vertical="center" indent="1"/>
      <protection locked="0"/>
    </xf>
    <xf numFmtId="0" fontId="29" fillId="29" borderId="8" xfId="90" quotePrefix="1" applyNumberFormat="1" applyFont="1" applyFill="1" applyBorder="1" applyProtection="1">
      <alignment horizontal="left" vertical="center" indent="1"/>
      <protection locked="0"/>
    </xf>
    <xf numFmtId="0" fontId="0" fillId="0" borderId="0" xfId="0" pivotButton="1" applyNumberFormat="1"/>
    <xf numFmtId="0" fontId="0" fillId="0" borderId="0" xfId="0" applyNumberFormat="1" applyAlignment="1">
      <alignment horizontal="left"/>
    </xf>
    <xf numFmtId="0" fontId="2" fillId="27" borderId="8" xfId="78" quotePrefix="1" applyNumberFormat="1" applyFont="1" applyFill="1" applyBorder="1" applyProtection="1">
      <alignment horizontal="left" vertical="center" indent="1"/>
      <protection locked="0"/>
    </xf>
    <xf numFmtId="0" fontId="2" fillId="19" borderId="8" xfId="90" quotePrefix="1" applyNumberFormat="1" applyFont="1" applyBorder="1" applyProtection="1">
      <alignment horizontal="left" vertical="center" indent="1"/>
      <protection locked="0"/>
    </xf>
    <xf numFmtId="14" fontId="2" fillId="19" borderId="8" xfId="90" quotePrefix="1" applyNumberFormat="1" applyFont="1" applyBorder="1" applyProtection="1">
      <alignment horizontal="left" vertical="center" indent="1"/>
      <protection locked="0"/>
    </xf>
    <xf numFmtId="0" fontId="30" fillId="19" borderId="8" xfId="90" quotePrefix="1" applyNumberFormat="1" applyFont="1" applyBorder="1" applyProtection="1">
      <alignment horizontal="left" vertical="center" indent="1"/>
      <protection locked="0"/>
    </xf>
    <xf numFmtId="0" fontId="2" fillId="19" borderId="8" xfId="90" applyNumberFormat="1" applyFont="1" applyBorder="1" applyAlignment="1" applyProtection="1">
      <alignment horizontal="left" vertical="center" wrapText="1"/>
      <protection locked="0"/>
    </xf>
    <xf numFmtId="0" fontId="2" fillId="19" borderId="8" xfId="90" applyNumberFormat="1" applyFont="1" applyBorder="1" applyProtection="1">
      <alignment horizontal="left" vertical="center" indent="1"/>
      <protection locked="0"/>
    </xf>
    <xf numFmtId="164" fontId="0" fillId="0" borderId="0" xfId="0" applyFont="1" applyFill="1" applyBorder="1"/>
    <xf numFmtId="164" fontId="0" fillId="0" borderId="0" xfId="0" applyFont="1" applyFill="1"/>
    <xf numFmtId="164" fontId="0" fillId="0" borderId="0" xfId="0" applyFont="1"/>
    <xf numFmtId="0" fontId="30" fillId="28" borderId="8" xfId="90" quotePrefix="1" applyNumberFormat="1" applyFont="1" applyFill="1" applyBorder="1" applyProtection="1">
      <alignment horizontal="left" vertical="center" indent="1"/>
      <protection locked="0"/>
    </xf>
    <xf numFmtId="17" fontId="2" fillId="19" borderId="8" xfId="90" quotePrefix="1" applyNumberFormat="1" applyFont="1" applyBorder="1" applyProtection="1">
      <alignment horizontal="left" vertical="center" indent="1"/>
      <protection locked="0"/>
    </xf>
    <xf numFmtId="0" fontId="30" fillId="29" borderId="8" xfId="90" quotePrefix="1" applyNumberFormat="1" applyFont="1" applyFill="1" applyBorder="1" applyProtection="1">
      <alignment horizontal="left" vertical="center" indent="1"/>
      <protection locked="0"/>
    </xf>
    <xf numFmtId="0" fontId="2" fillId="19" borderId="13" xfId="90" applyNumberFormat="1" applyFont="1" applyBorder="1" applyProtection="1">
      <alignment horizontal="left" vertical="center" indent="1"/>
      <protection locked="0"/>
    </xf>
    <xf numFmtId="16" fontId="2" fillId="19" borderId="8" xfId="90" quotePrefix="1" applyNumberFormat="1" applyFont="1" applyBorder="1" applyProtection="1">
      <alignment horizontal="left" vertical="center" indent="1"/>
      <protection locked="0"/>
    </xf>
    <xf numFmtId="0" fontId="2" fillId="29" borderId="8" xfId="90" quotePrefix="1" applyNumberFormat="1" applyFont="1" applyFill="1" applyBorder="1" applyProtection="1">
      <alignment horizontal="left" vertical="center" indent="1"/>
      <protection locked="0"/>
    </xf>
    <xf numFmtId="0" fontId="2" fillId="19" borderId="14" xfId="90" applyNumberFormat="1" applyFont="1" applyBorder="1" applyProtection="1">
      <alignment horizontal="left" vertical="center" indent="1"/>
      <protection locked="0"/>
    </xf>
    <xf numFmtId="0" fontId="2" fillId="0" borderId="13" xfId="90" applyNumberFormat="1" applyFont="1" applyFill="1" applyBorder="1" applyProtection="1">
      <alignment horizontal="left" vertical="center" indent="1"/>
      <protection locked="0"/>
    </xf>
    <xf numFmtId="0" fontId="2" fillId="0" borderId="14" xfId="90" applyNumberFormat="1" applyFont="1" applyFill="1" applyBorder="1" applyProtection="1">
      <alignment horizontal="left" vertical="center" indent="1"/>
      <protection locked="0"/>
    </xf>
    <xf numFmtId="0" fontId="2" fillId="0" borderId="0" xfId="90" applyNumberFormat="1" applyFont="1" applyFill="1" applyBorder="1" applyProtection="1">
      <alignment horizontal="left" vertical="center" indent="1"/>
      <protection locked="0"/>
    </xf>
    <xf numFmtId="0" fontId="24" fillId="27" borderId="8" xfId="78" quotePrefix="1" applyNumberFormat="1" applyFont="1" applyFill="1" applyBorder="1" applyProtection="1">
      <alignment horizontal="left" vertical="center" indent="1"/>
      <protection locked="0"/>
    </xf>
    <xf numFmtId="0" fontId="24" fillId="19" borderId="8" xfId="90" quotePrefix="1" applyNumberFormat="1" applyFont="1" applyBorder="1" applyProtection="1">
      <alignment horizontal="left" vertical="center" indent="1"/>
      <protection locked="0"/>
    </xf>
    <xf numFmtId="14" fontId="24" fillId="19" borderId="8" xfId="90" quotePrefix="1" applyNumberFormat="1" applyFont="1" applyBorder="1" applyProtection="1">
      <alignment horizontal="left" vertical="center" indent="1"/>
      <protection locked="0"/>
    </xf>
    <xf numFmtId="0" fontId="57" fillId="19" borderId="8" xfId="90" quotePrefix="1" applyNumberFormat="1" applyFont="1" applyBorder="1" applyProtection="1">
      <alignment horizontal="left" vertical="center" indent="1"/>
      <protection locked="0"/>
    </xf>
    <xf numFmtId="0" fontId="24" fillId="19" borderId="8" xfId="90" applyNumberFormat="1" applyFont="1" applyBorder="1" applyAlignment="1" applyProtection="1">
      <alignment horizontal="left" vertical="center" wrapText="1"/>
      <protection locked="0"/>
    </xf>
    <xf numFmtId="0" fontId="24" fillId="19" borderId="8" xfId="90" applyNumberFormat="1" applyFont="1" applyBorder="1" applyProtection="1">
      <alignment horizontal="left" vertical="center" indent="1"/>
      <protection locked="0"/>
    </xf>
    <xf numFmtId="0" fontId="24" fillId="0" borderId="0" xfId="90" applyNumberFormat="1" applyFont="1" applyFill="1" applyBorder="1" applyProtection="1">
      <alignment horizontal="left" vertical="center" indent="1"/>
      <protection locked="0"/>
    </xf>
    <xf numFmtId="0" fontId="30" fillId="27" borderId="8" xfId="78" quotePrefix="1" applyNumberFormat="1" applyFont="1" applyFill="1" applyBorder="1" applyProtection="1">
      <alignment horizontal="left" vertical="center" indent="1"/>
      <protection locked="0"/>
    </xf>
    <xf numFmtId="14" fontId="30" fillId="19" borderId="8" xfId="90" quotePrefix="1" applyNumberFormat="1" applyFont="1" applyBorder="1" applyProtection="1">
      <alignment horizontal="left" vertical="center" indent="1"/>
      <protection locked="0"/>
    </xf>
    <xf numFmtId="0" fontId="30" fillId="19" borderId="8" xfId="90" applyNumberFormat="1" applyFont="1" applyBorder="1" applyAlignment="1" applyProtection="1">
      <alignment horizontal="left" vertical="center" wrapText="1"/>
      <protection locked="0"/>
    </xf>
    <xf numFmtId="0" fontId="30" fillId="19" borderId="8" xfId="90" applyNumberFormat="1" applyFont="1" applyBorder="1" applyProtection="1">
      <alignment horizontal="left" vertical="center" indent="1"/>
      <protection locked="0"/>
    </xf>
    <xf numFmtId="0" fontId="30" fillId="0" borderId="0" xfId="90" applyNumberFormat="1" applyFont="1" applyFill="1" applyBorder="1" applyProtection="1">
      <alignment horizontal="left" vertical="center" indent="1"/>
      <protection locked="0"/>
    </xf>
    <xf numFmtId="0" fontId="33" fillId="0" borderId="0" xfId="90" applyNumberFormat="1" applyFont="1" applyFill="1" applyBorder="1" applyProtection="1">
      <alignment horizontal="left" vertical="center" indent="1"/>
      <protection locked="0"/>
    </xf>
    <xf numFmtId="0" fontId="2" fillId="27" borderId="10" xfId="78" quotePrefix="1" applyNumberFormat="1" applyFont="1" applyFill="1" applyBorder="1" applyProtection="1">
      <alignment horizontal="left" vertical="center" indent="1"/>
      <protection locked="0"/>
    </xf>
    <xf numFmtId="0" fontId="2" fillId="19" borderId="10" xfId="90" quotePrefix="1" applyNumberFormat="1" applyFont="1" applyBorder="1" applyProtection="1">
      <alignment horizontal="left" vertical="center" indent="1"/>
      <protection locked="0"/>
    </xf>
    <xf numFmtId="14" fontId="2" fillId="19" borderId="10" xfId="90" quotePrefix="1" applyNumberFormat="1" applyFont="1" applyBorder="1" applyProtection="1">
      <alignment horizontal="left" vertical="center" indent="1"/>
      <protection locked="0"/>
    </xf>
    <xf numFmtId="0" fontId="30" fillId="19" borderId="10" xfId="90" quotePrefix="1" applyNumberFormat="1" applyFont="1" applyBorder="1" applyProtection="1">
      <alignment horizontal="left" vertical="center" indent="1"/>
      <protection locked="0"/>
    </xf>
    <xf numFmtId="0" fontId="2" fillId="19" borderId="10" xfId="90" applyNumberFormat="1" applyFont="1" applyBorder="1" applyAlignment="1" applyProtection="1">
      <alignment horizontal="left" vertical="center" wrapText="1"/>
      <protection locked="0"/>
    </xf>
    <xf numFmtId="0" fontId="2" fillId="19" borderId="10" xfId="90" applyNumberFormat="1" applyFont="1" applyBorder="1" applyProtection="1">
      <alignment horizontal="left" vertical="center" indent="1"/>
      <protection locked="0"/>
    </xf>
    <xf numFmtId="0" fontId="2" fillId="19" borderId="11" xfId="90" applyNumberFormat="1" applyFont="1" applyBorder="1" applyProtection="1">
      <alignment horizontal="left" vertical="center" indent="1"/>
      <protection locked="0"/>
    </xf>
    <xf numFmtId="0" fontId="2" fillId="19" borderId="12" xfId="90" applyNumberFormat="1" applyFont="1" applyBorder="1" applyProtection="1">
      <alignment horizontal="left" vertical="center" indent="1"/>
      <protection locked="0"/>
    </xf>
    <xf numFmtId="0" fontId="2" fillId="27" borderId="2" xfId="78" quotePrefix="1" applyNumberFormat="1" applyFont="1" applyFill="1" applyProtection="1">
      <alignment horizontal="left" vertical="center" indent="1"/>
      <protection locked="0"/>
    </xf>
    <xf numFmtId="0" fontId="2" fillId="19" borderId="2" xfId="90" quotePrefix="1" applyNumberFormat="1" applyFont="1" applyProtection="1">
      <alignment horizontal="left" vertical="center" indent="1"/>
      <protection locked="0"/>
    </xf>
    <xf numFmtId="14" fontId="2" fillId="19" borderId="2" xfId="90" quotePrefix="1" applyNumberFormat="1" applyFont="1" applyProtection="1">
      <alignment horizontal="left" vertical="center" indent="1"/>
      <protection locked="0"/>
    </xf>
    <xf numFmtId="0" fontId="30" fillId="19" borderId="2" xfId="90" quotePrefix="1" applyNumberFormat="1" applyFont="1" applyProtection="1">
      <alignment horizontal="left" vertical="center" indent="1"/>
      <protection locked="0"/>
    </xf>
    <xf numFmtId="0" fontId="2" fillId="19" borderId="2" xfId="90" applyNumberFormat="1" applyFont="1" applyAlignment="1" applyProtection="1">
      <alignment horizontal="left" vertical="center" wrapText="1"/>
      <protection locked="0"/>
    </xf>
    <xf numFmtId="0" fontId="2" fillId="19" borderId="2" xfId="90" applyNumberFormat="1" applyFont="1" applyProtection="1">
      <alignment horizontal="left" vertical="center" indent="1"/>
      <protection locked="0"/>
    </xf>
    <xf numFmtId="0" fontId="2" fillId="19" borderId="9" xfId="90" applyNumberFormat="1" applyFont="1" applyBorder="1" applyProtection="1">
      <alignment horizontal="left" vertical="center" indent="1"/>
      <protection locked="0"/>
    </xf>
    <xf numFmtId="14" fontId="30" fillId="19" borderId="2" xfId="90" quotePrefix="1" applyNumberFormat="1" applyFont="1" applyProtection="1">
      <alignment horizontal="left" vertical="center" indent="1"/>
      <protection locked="0"/>
    </xf>
    <xf numFmtId="0" fontId="30" fillId="19" borderId="2" xfId="90" applyNumberFormat="1" applyFont="1" applyAlignment="1" applyProtection="1">
      <alignment horizontal="left" vertical="center" wrapText="1"/>
      <protection locked="0"/>
    </xf>
    <xf numFmtId="0" fontId="30" fillId="19" borderId="2" xfId="90" applyNumberFormat="1" applyFont="1" applyProtection="1">
      <alignment horizontal="left" vertical="center" indent="1"/>
      <protection locked="0"/>
    </xf>
    <xf numFmtId="0" fontId="30" fillId="19" borderId="9" xfId="90" applyNumberFormat="1" applyFont="1" applyBorder="1" applyProtection="1">
      <alignment horizontal="left" vertical="center" indent="1"/>
      <protection locked="0"/>
    </xf>
    <xf numFmtId="0" fontId="2" fillId="19" borderId="2" xfId="90" quotePrefix="1" applyNumberFormat="1" applyFont="1" applyAlignment="1" applyProtection="1">
      <alignment horizontal="left" vertical="center" wrapText="1" indent="1"/>
      <protection locked="0"/>
    </xf>
    <xf numFmtId="165" fontId="2" fillId="24" borderId="8" xfId="73" applyNumberFormat="1" applyFont="1" applyBorder="1">
      <alignment horizontal="right" vertical="center"/>
    </xf>
    <xf numFmtId="17" fontId="2" fillId="19" borderId="2" xfId="78" quotePrefix="1" applyNumberFormat="1" applyFont="1">
      <alignment horizontal="left" vertical="center" indent="1"/>
    </xf>
    <xf numFmtId="14" fontId="2" fillId="19" borderId="2" xfId="78" quotePrefix="1" applyNumberFormat="1" applyFont="1">
      <alignment horizontal="left" vertical="center" indent="1"/>
    </xf>
    <xf numFmtId="0" fontId="2" fillId="19" borderId="2" xfId="78" quotePrefix="1" applyNumberFormat="1" applyFont="1">
      <alignment horizontal="left" vertical="center" indent="1"/>
    </xf>
    <xf numFmtId="0" fontId="30" fillId="19" borderId="2" xfId="78" quotePrefix="1" applyNumberFormat="1" applyFont="1">
      <alignment horizontal="left" vertical="center" indent="1"/>
    </xf>
    <xf numFmtId="0" fontId="2" fillId="19" borderId="2" xfId="78" quotePrefix="1" applyNumberFormat="1" applyFont="1" applyAlignment="1">
      <alignment horizontal="left" vertical="center" wrapText="1"/>
    </xf>
    <xf numFmtId="0" fontId="2" fillId="19" borderId="2" xfId="78" quotePrefix="1" applyNumberFormat="1" applyFont="1" applyAlignment="1">
      <alignment horizontal="left" vertical="center" wrapText="1" indent="1"/>
    </xf>
    <xf numFmtId="0" fontId="2" fillId="19" borderId="8" xfId="90" applyNumberFormat="1" applyFont="1" applyBorder="1" applyAlignment="1" applyProtection="1">
      <alignment horizontal="left" vertical="center" wrapText="1" indent="1"/>
      <protection locked="0"/>
    </xf>
    <xf numFmtId="0" fontId="24" fillId="27" borderId="2" xfId="78" quotePrefix="1" applyNumberFormat="1" applyFont="1" applyFill="1" applyProtection="1">
      <alignment horizontal="left" vertical="center" indent="1"/>
      <protection locked="0"/>
    </xf>
    <xf numFmtId="0" fontId="24" fillId="19" borderId="2" xfId="78" quotePrefix="1" applyNumberFormat="1" applyFont="1">
      <alignment horizontal="left" vertical="center" indent="1"/>
    </xf>
    <xf numFmtId="14" fontId="24" fillId="19" borderId="2" xfId="78" quotePrefix="1" applyNumberFormat="1" applyFont="1">
      <alignment horizontal="left" vertical="center" indent="1"/>
    </xf>
    <xf numFmtId="0" fontId="57" fillId="19" borderId="2" xfId="78" quotePrefix="1" applyNumberFormat="1" applyFont="1">
      <alignment horizontal="left" vertical="center" indent="1"/>
    </xf>
    <xf numFmtId="0" fontId="24" fillId="19" borderId="2" xfId="78" quotePrefix="1" applyNumberFormat="1" applyFont="1" applyAlignment="1">
      <alignment horizontal="left" vertical="center" wrapText="1"/>
    </xf>
    <xf numFmtId="0" fontId="24" fillId="19" borderId="2" xfId="90" applyNumberFormat="1" applyFont="1" applyProtection="1">
      <alignment horizontal="left" vertical="center" indent="1"/>
      <protection locked="0"/>
    </xf>
    <xf numFmtId="0" fontId="24" fillId="19" borderId="9" xfId="90" applyNumberFormat="1" applyFont="1" applyBorder="1" applyProtection="1">
      <alignment horizontal="left" vertical="center" indent="1"/>
      <protection locked="0"/>
    </xf>
    <xf numFmtId="14" fontId="0" fillId="0" borderId="0" xfId="0" applyNumberFormat="1" applyFont="1"/>
    <xf numFmtId="164" fontId="0" fillId="0" borderId="0" xfId="0" applyFont="1" applyAlignment="1">
      <alignment wrapText="1"/>
    </xf>
    <xf numFmtId="4" fontId="3" fillId="24" borderId="8" xfId="94" quotePrefix="1" applyFont="1" applyBorder="1" applyProtection="1">
      <alignment horizontal="right" vertical="center"/>
      <protection locked="0"/>
    </xf>
    <xf numFmtId="164" fontId="56" fillId="0" borderId="0" xfId="0" applyFont="1" applyFill="1" applyBorder="1"/>
    <xf numFmtId="164" fontId="56" fillId="0" borderId="0" xfId="0" applyFont="1" applyFill="1"/>
    <xf numFmtId="164" fontId="56" fillId="0" borderId="0" xfId="0" applyFont="1"/>
    <xf numFmtId="164" fontId="16" fillId="19" borderId="6" xfId="91" applyFont="1" applyFill="1" applyBorder="1" applyAlignment="1">
      <alignment horizontal="center" vertical="center" wrapText="1"/>
    </xf>
    <xf numFmtId="164" fontId="16" fillId="19" borderId="7" xfId="91" applyFont="1" applyFill="1" applyBorder="1" applyAlignment="1">
      <alignment horizontal="center" vertical="center" wrapText="1"/>
    </xf>
  </cellXfs>
  <cellStyles count="247">
    <cellStyle name="Accent1 - 20%" xfId="151"/>
    <cellStyle name="Accent1 - 40%" xfId="152"/>
    <cellStyle name="Accent1 - 60%" xfId="153"/>
    <cellStyle name="Accent1 2" xfId="150"/>
    <cellStyle name="Accent1 3" xfId="234"/>
    <cellStyle name="Accent1 4" xfId="245"/>
    <cellStyle name="Accent2 - 20%" xfId="155"/>
    <cellStyle name="Accent2 - 40%" xfId="156"/>
    <cellStyle name="Accent2 - 60%" xfId="157"/>
    <cellStyle name="Accent2 2" xfId="154"/>
    <cellStyle name="Accent2 3" xfId="235"/>
    <cellStyle name="Accent2 4" xfId="244"/>
    <cellStyle name="Accent3 - 20%" xfId="159"/>
    <cellStyle name="Accent3 - 40%" xfId="160"/>
    <cellStyle name="Accent3 - 60%" xfId="161"/>
    <cellStyle name="Accent3 2" xfId="158"/>
    <cellStyle name="Accent3 3" xfId="236"/>
    <cellStyle name="Accent3 4" xfId="243"/>
    <cellStyle name="Accent4 - 20%" xfId="163"/>
    <cellStyle name="Accent4 - 40%" xfId="164"/>
    <cellStyle name="Accent4 - 60%" xfId="165"/>
    <cellStyle name="Accent4 2" xfId="162"/>
    <cellStyle name="Accent4 3" xfId="237"/>
    <cellStyle name="Accent4 4" xfId="242"/>
    <cellStyle name="Accent5 - 20%" xfId="167"/>
    <cellStyle name="Accent5 - 40%" xfId="168"/>
    <cellStyle name="Accent5 - 60%" xfId="169"/>
    <cellStyle name="Accent5 2" xfId="166"/>
    <cellStyle name="Accent5 3" xfId="238"/>
    <cellStyle name="Accent5 4" xfId="241"/>
    <cellStyle name="Accent6 - 20%" xfId="171"/>
    <cellStyle name="Accent6 - 40%" xfId="172"/>
    <cellStyle name="Accent6 - 60%" xfId="173"/>
    <cellStyle name="Accent6 2" xfId="170"/>
    <cellStyle name="Accent6 3" xfId="239"/>
    <cellStyle name="Accent6 4" xfId="240"/>
    <cellStyle name="Bad 2" xfId="174"/>
    <cellStyle name="Calculation 2" xfId="175"/>
    <cellStyle name="Check Cell 2" xfId="176"/>
    <cellStyle name="Currency 2" xfId="1"/>
    <cellStyle name="Emphasis 1" xfId="177"/>
    <cellStyle name="Emphasis 2" xfId="178"/>
    <cellStyle name="Emphasis 3" xfId="179"/>
    <cellStyle name="Good 2" xfId="180"/>
    <cellStyle name="Heading 1 2" xfId="181"/>
    <cellStyle name="Heading 2 2" xfId="182"/>
    <cellStyle name="Heading 3 2" xfId="183"/>
    <cellStyle name="Heading 4 2" xfId="184"/>
    <cellStyle name="Input 2" xfId="185"/>
    <cellStyle name="Linked Cell 2" xfId="186"/>
    <cellStyle name="Neutral 2" xfId="187"/>
    <cellStyle name="Normal" xfId="0" builtinId="0"/>
    <cellStyle name="Normal 2" xfId="2"/>
    <cellStyle name="Normal 2 2" xfId="96"/>
    <cellStyle name="Normal 3" xfId="3"/>
    <cellStyle name="Normal 3 2" xfId="91"/>
    <cellStyle name="Normal 3 2 2" xfId="98"/>
    <cellStyle name="Normal 3 3" xfId="97"/>
    <cellStyle name="Normal 4" xfId="95"/>
    <cellStyle name="Normal 5" xfId="135"/>
    <cellStyle name="Normal 6" xfId="149"/>
    <cellStyle name="Normal 7" xfId="246"/>
    <cellStyle name="Note 2" xfId="188"/>
    <cellStyle name="Output 2" xfId="189"/>
    <cellStyle name="Percent" xfId="148" builtinId="5"/>
    <cellStyle name="SAPBEXaggData" xfId="4"/>
    <cellStyle name="SAPBEXaggData 2" xfId="5"/>
    <cellStyle name="SAPBEXaggData 2 2" xfId="93"/>
    <cellStyle name="SAPBEXaggData 3" xfId="6"/>
    <cellStyle name="SAPBEXaggData 4" xfId="190"/>
    <cellStyle name="SAPBEXaggDataEmph" xfId="7"/>
    <cellStyle name="SAPBEXaggDataEmph 2" xfId="8"/>
    <cellStyle name="SAPBEXaggDataEmph 3" xfId="191"/>
    <cellStyle name="SAPBEXaggItem" xfId="9"/>
    <cellStyle name="SAPBEXaggItem 2" xfId="10"/>
    <cellStyle name="SAPBEXaggItem 2 2" xfId="92"/>
    <cellStyle name="SAPBEXaggItem 3" xfId="11"/>
    <cellStyle name="SAPBEXaggItem 4" xfId="192"/>
    <cellStyle name="SAPBEXaggItemX" xfId="12"/>
    <cellStyle name="SAPBEXaggItemX 2" xfId="136"/>
    <cellStyle name="SAPBEXaggItemX 3" xfId="193"/>
    <cellStyle name="SAPBEXchaText" xfId="13"/>
    <cellStyle name="SAPBEXchaText 2" xfId="14"/>
    <cellStyle name="SAPBEXchaText 2 2" xfId="89"/>
    <cellStyle name="SAPBEXchaText 3" xfId="15"/>
    <cellStyle name="SAPBEXchaText 3 2" xfId="100"/>
    <cellStyle name="SAPBEXchaText 3 3" xfId="99"/>
    <cellStyle name="SAPBEXchaText 4" xfId="16"/>
    <cellStyle name="SAPBEXchaText 4 2" xfId="101"/>
    <cellStyle name="SAPBEXchaText 5" xfId="194"/>
    <cellStyle name="SAPBEXexcBad7" xfId="17"/>
    <cellStyle name="SAPBEXexcBad7 2" xfId="18"/>
    <cellStyle name="SAPBEXexcBad7 3" xfId="195"/>
    <cellStyle name="SAPBEXexcBad8" xfId="19"/>
    <cellStyle name="SAPBEXexcBad8 2" xfId="20"/>
    <cellStyle name="SAPBEXexcBad8 3" xfId="196"/>
    <cellStyle name="SAPBEXexcBad9" xfId="21"/>
    <cellStyle name="SAPBEXexcBad9 2" xfId="22"/>
    <cellStyle name="SAPBEXexcBad9 3" xfId="197"/>
    <cellStyle name="SAPBEXexcCritical4" xfId="23"/>
    <cellStyle name="SAPBEXexcCritical4 2" xfId="24"/>
    <cellStyle name="SAPBEXexcCritical4 3" xfId="198"/>
    <cellStyle name="SAPBEXexcCritical5" xfId="25"/>
    <cellStyle name="SAPBEXexcCritical5 2" xfId="26"/>
    <cellStyle name="SAPBEXexcCritical5 3" xfId="199"/>
    <cellStyle name="SAPBEXexcCritical6" xfId="27"/>
    <cellStyle name="SAPBEXexcCritical6 2" xfId="28"/>
    <cellStyle name="SAPBEXexcCritical6 3" xfId="200"/>
    <cellStyle name="SAPBEXexcGood1" xfId="29"/>
    <cellStyle name="SAPBEXexcGood1 2" xfId="30"/>
    <cellStyle name="SAPBEXexcGood1 3" xfId="201"/>
    <cellStyle name="SAPBEXexcGood2" xfId="31"/>
    <cellStyle name="SAPBEXexcGood2 2" xfId="32"/>
    <cellStyle name="SAPBEXexcGood2 3" xfId="202"/>
    <cellStyle name="SAPBEXexcGood3" xfId="33"/>
    <cellStyle name="SAPBEXexcGood3 2" xfId="34"/>
    <cellStyle name="SAPBEXexcGood3 3" xfId="203"/>
    <cellStyle name="SAPBEXfilterDrill" xfId="35"/>
    <cellStyle name="SAPBEXfilterDrill 2" xfId="36"/>
    <cellStyle name="SAPBEXfilterDrill 2 2" xfId="103"/>
    <cellStyle name="SAPBEXfilterDrill 2 3" xfId="102"/>
    <cellStyle name="SAPBEXfilterDrill 3" xfId="37"/>
    <cellStyle name="SAPBEXfilterDrill 4" xfId="204"/>
    <cellStyle name="SAPBEXfilterItem" xfId="38"/>
    <cellStyle name="SAPBEXfilterItem 2" xfId="39"/>
    <cellStyle name="SAPBEXfilterItem 2 2" xfId="105"/>
    <cellStyle name="SAPBEXfilterItem 2 3" xfId="104"/>
    <cellStyle name="SAPBEXfilterItem 3" xfId="40"/>
    <cellStyle name="SAPBEXfilterItem 4" xfId="205"/>
    <cellStyle name="SAPBEXfilterText" xfId="41"/>
    <cellStyle name="SAPBEXfilterText 2" xfId="206"/>
    <cellStyle name="SAPBEXformats" xfId="42"/>
    <cellStyle name="SAPBEXformats 2" xfId="43"/>
    <cellStyle name="SAPBEXformats 2 2" xfId="106"/>
    <cellStyle name="SAPBEXformats 3" xfId="207"/>
    <cellStyle name="SAPBEXheaderItem" xfId="44"/>
    <cellStyle name="SAPBEXheaderItem 2" xfId="45"/>
    <cellStyle name="SAPBEXheaderItem 2 2" xfId="108"/>
    <cellStyle name="SAPBEXheaderItem 2 3" xfId="107"/>
    <cellStyle name="SAPBEXheaderItem 3" xfId="46"/>
    <cellStyle name="SAPBEXheaderItem 4" xfId="208"/>
    <cellStyle name="SAPBEXheaderText" xfId="47"/>
    <cellStyle name="SAPBEXheaderText 2" xfId="48"/>
    <cellStyle name="SAPBEXheaderText 2 2" xfId="110"/>
    <cellStyle name="SAPBEXheaderText 2 3" xfId="109"/>
    <cellStyle name="SAPBEXheaderText 3" xfId="49"/>
    <cellStyle name="SAPBEXheaderText 4" xfId="209"/>
    <cellStyle name="SAPBEXHLevel0" xfId="50"/>
    <cellStyle name="SAPBEXHLevel0 2" xfId="51"/>
    <cellStyle name="SAPBEXHLevel0 2 2" xfId="112"/>
    <cellStyle name="SAPBEXHLevel0 3" xfId="111"/>
    <cellStyle name="SAPBEXHLevel0 4" xfId="137"/>
    <cellStyle name="SAPBEXHLevel0 5" xfId="210"/>
    <cellStyle name="SAPBEXHLevel0X" xfId="52"/>
    <cellStyle name="SAPBEXHLevel0X 2" xfId="53"/>
    <cellStyle name="SAPBEXHLevel0X 2 2" xfId="114"/>
    <cellStyle name="SAPBEXHLevel0X 3" xfId="113"/>
    <cellStyle name="SAPBEXHLevel0X 4" xfId="138"/>
    <cellStyle name="SAPBEXHLevel0X 5" xfId="211"/>
    <cellStyle name="SAPBEXHLevel1" xfId="54"/>
    <cellStyle name="SAPBEXHLevel1 2" xfId="55"/>
    <cellStyle name="SAPBEXHLevel1 2 2" xfId="116"/>
    <cellStyle name="SAPBEXHLevel1 3" xfId="115"/>
    <cellStyle name="SAPBEXHLevel1 4" xfId="139"/>
    <cellStyle name="SAPBEXHLevel1 5" xfId="212"/>
    <cellStyle name="SAPBEXHLevel1X" xfId="56"/>
    <cellStyle name="SAPBEXHLevel1X 2" xfId="57"/>
    <cellStyle name="SAPBEXHLevel1X 2 2" xfId="118"/>
    <cellStyle name="SAPBEXHLevel1X 3" xfId="117"/>
    <cellStyle name="SAPBEXHLevel1X 4" xfId="140"/>
    <cellStyle name="SAPBEXHLevel1X 5" xfId="213"/>
    <cellStyle name="SAPBEXHLevel2" xfId="58"/>
    <cellStyle name="SAPBEXHLevel2 2" xfId="59"/>
    <cellStyle name="SAPBEXHLevel2 2 2" xfId="120"/>
    <cellStyle name="SAPBEXHLevel2 3" xfId="119"/>
    <cellStyle name="SAPBEXHLevel2 4" xfId="141"/>
    <cellStyle name="SAPBEXHLevel2 5" xfId="214"/>
    <cellStyle name="SAPBEXHLevel2X" xfId="60"/>
    <cellStyle name="SAPBEXHLevel2X 2" xfId="61"/>
    <cellStyle name="SAPBEXHLevel2X 2 2" xfId="122"/>
    <cellStyle name="SAPBEXHLevel2X 3" xfId="121"/>
    <cellStyle name="SAPBEXHLevel2X 4" xfId="142"/>
    <cellStyle name="SAPBEXHLevel2X 5" xfId="215"/>
    <cellStyle name="SAPBEXHLevel3" xfId="62"/>
    <cellStyle name="SAPBEXHLevel3 2" xfId="63"/>
    <cellStyle name="SAPBEXHLevel3 2 2" xfId="124"/>
    <cellStyle name="SAPBEXHLevel3 3" xfId="123"/>
    <cellStyle name="SAPBEXHLevel3 4" xfId="143"/>
    <cellStyle name="SAPBEXHLevel3 5" xfId="216"/>
    <cellStyle name="SAPBEXHLevel3X" xfId="64"/>
    <cellStyle name="SAPBEXHLevel3X 2" xfId="65"/>
    <cellStyle name="SAPBEXHLevel3X 2 2" xfId="126"/>
    <cellStyle name="SAPBEXHLevel3X 3" xfId="125"/>
    <cellStyle name="SAPBEXHLevel3X 4" xfId="144"/>
    <cellStyle name="SAPBEXHLevel3X 5" xfId="217"/>
    <cellStyle name="SAPBEXinputData" xfId="145"/>
    <cellStyle name="SAPBEXinputData 2" xfId="218"/>
    <cellStyle name="SAPBEXItemHeader" xfId="219"/>
    <cellStyle name="SAPBEXresData" xfId="66"/>
    <cellStyle name="SAPBEXresData 2" xfId="67"/>
    <cellStyle name="SAPBEXresData 3" xfId="220"/>
    <cellStyle name="SAPBEXresDataEmph" xfId="68"/>
    <cellStyle name="SAPBEXresDataEmph 2" xfId="69"/>
    <cellStyle name="SAPBEXresDataEmph 3" xfId="221"/>
    <cellStyle name="SAPBEXresItem" xfId="70"/>
    <cellStyle name="SAPBEXresItem 2" xfId="71"/>
    <cellStyle name="SAPBEXresItem 3" xfId="222"/>
    <cellStyle name="SAPBEXresItemX" xfId="72"/>
    <cellStyle name="SAPBEXresItemX 2" xfId="146"/>
    <cellStyle name="SAPBEXresItemX 3" xfId="223"/>
    <cellStyle name="SAPBEXstdData" xfId="73"/>
    <cellStyle name="SAPBEXstdData 2" xfId="74"/>
    <cellStyle name="SAPBEXstdData 2 2" xfId="94"/>
    <cellStyle name="SAPBEXstdData 3" xfId="75"/>
    <cellStyle name="SAPBEXstdData 4" xfId="224"/>
    <cellStyle name="SAPBEXstdDataEmph" xfId="76"/>
    <cellStyle name="SAPBEXstdDataEmph 2" xfId="77"/>
    <cellStyle name="SAPBEXstdDataEmph 3" xfId="225"/>
    <cellStyle name="SAPBEXstdItem" xfId="78"/>
    <cellStyle name="SAPBEXstdItem 2" xfId="79"/>
    <cellStyle name="SAPBEXstdItem 2 2" xfId="90"/>
    <cellStyle name="SAPBEXstdItem 3" xfId="80"/>
    <cellStyle name="SAPBEXstdItem 3 2" xfId="128"/>
    <cellStyle name="SAPBEXstdItem 3 3" xfId="127"/>
    <cellStyle name="SAPBEXstdItem 4" xfId="81"/>
    <cellStyle name="SAPBEXstdItem 4 2" xfId="129"/>
    <cellStyle name="SAPBEXstdItem 5" xfId="226"/>
    <cellStyle name="SAPBEXstdItemX" xfId="82"/>
    <cellStyle name="SAPBEXstdItemX 2" xfId="83"/>
    <cellStyle name="SAPBEXstdItemX 2 2" xfId="131"/>
    <cellStyle name="SAPBEXstdItemX 3" xfId="130"/>
    <cellStyle name="SAPBEXstdItemX 4" xfId="147"/>
    <cellStyle name="SAPBEXstdItemX 5" xfId="227"/>
    <cellStyle name="SAPBEXtitle" xfId="84"/>
    <cellStyle name="SAPBEXtitle 2" xfId="85"/>
    <cellStyle name="SAPBEXtitle 2 2" xfId="133"/>
    <cellStyle name="SAPBEXtitle 2 3" xfId="132"/>
    <cellStyle name="SAPBEXtitle 3" xfId="86"/>
    <cellStyle name="SAPBEXtitle 3 2" xfId="134"/>
    <cellStyle name="SAPBEXtitle 4" xfId="228"/>
    <cellStyle name="SAPBEXunassignedItem" xfId="229"/>
    <cellStyle name="SAPBEXundefined" xfId="87"/>
    <cellStyle name="SAPBEXundefined 2" xfId="88"/>
    <cellStyle name="SAPBEXundefined 3" xfId="230"/>
    <cellStyle name="Sheet Title" xfId="231"/>
    <cellStyle name="Total 2" xfId="232"/>
    <cellStyle name="Warning Text 2" xfId="233"/>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FF99"/>
        </patternFill>
      </fill>
    </dxf>
    <dxf>
      <fill>
        <patternFill>
          <bgColor rgb="FFFFFF99"/>
        </patternFill>
      </fill>
    </dxf>
    <dxf>
      <fill>
        <patternFill>
          <bgColor rgb="FFFF3333"/>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Light16"/>
  <colors>
    <mruColors>
      <color rgb="FF99CCFF"/>
      <color rgb="FF00FF99"/>
      <color rgb="FF49D7C3"/>
      <color rgb="FFFF3333"/>
      <color rgb="FFFFFF99"/>
      <color rgb="FFFFCC66"/>
      <color rgb="FFCC0000"/>
      <color rgb="FFE521AD"/>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Hitek-Plexus 3Months DPPM Trend _PCBA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738873104186216E-2"/>
          <c:y val="0.13003305920249747"/>
          <c:w val="0.8137813848628167"/>
          <c:h val="0.6383240319405652"/>
        </c:manualLayout>
      </c:layout>
      <c:barChart>
        <c:barDir val="col"/>
        <c:grouping val="clustered"/>
        <c:varyColors val="0"/>
        <c:ser>
          <c:idx val="0"/>
          <c:order val="0"/>
          <c:tx>
            <c:strRef>
              <c:f>'PCBA Monthly PPM'!$B$1</c:f>
              <c:strCache>
                <c:ptCount val="1"/>
                <c:pt idx="0">
                  <c:v>Goods Receipt</c:v>
                </c:pt>
              </c:strCache>
            </c:strRef>
          </c:tx>
          <c:spPr>
            <a:solidFill>
              <a:schemeClr val="tx2">
                <a:lumMod val="40000"/>
                <a:lumOff val="60000"/>
              </a:schemeClr>
            </a:solidFill>
            <a:ln>
              <a:noFill/>
            </a:ln>
            <a:effectLst/>
          </c:spPr>
          <c:invertIfNegative val="0"/>
          <c:cat>
            <c:strRef>
              <c:f>'PCBA Monthly PPM'!$A$6:$A$17</c:f>
              <c:strCache>
                <c:ptCount val="12"/>
                <c:pt idx="0">
                  <c:v>12/2020</c:v>
                </c:pt>
                <c:pt idx="1">
                  <c:v>11/2020</c:v>
                </c:pt>
                <c:pt idx="2">
                  <c:v>10/2020</c:v>
                </c:pt>
                <c:pt idx="3">
                  <c:v>09/2020</c:v>
                </c:pt>
                <c:pt idx="4">
                  <c:v>08/2020</c:v>
                </c:pt>
                <c:pt idx="5">
                  <c:v>07/2020</c:v>
                </c:pt>
                <c:pt idx="6">
                  <c:v>06/2020</c:v>
                </c:pt>
                <c:pt idx="7">
                  <c:v>05/2020</c:v>
                </c:pt>
                <c:pt idx="8">
                  <c:v>04/2020</c:v>
                </c:pt>
                <c:pt idx="9">
                  <c:v>03/2020</c:v>
                </c:pt>
                <c:pt idx="10">
                  <c:v>02/2020</c:v>
                </c:pt>
                <c:pt idx="11">
                  <c:v>01/2020</c:v>
                </c:pt>
              </c:strCache>
            </c:strRef>
          </c:cat>
          <c:val>
            <c:numRef>
              <c:f>'PCBA Monthly PPM'!$B$6:$B$17</c:f>
              <c:numCache>
                <c:formatCode>General</c:formatCode>
                <c:ptCount val="12"/>
                <c:pt idx="0">
                  <c:v>1620</c:v>
                </c:pt>
                <c:pt idx="1">
                  <c:v>2041</c:v>
                </c:pt>
                <c:pt idx="2">
                  <c:v>8557</c:v>
                </c:pt>
                <c:pt idx="3">
                  <c:v>2500</c:v>
                </c:pt>
                <c:pt idx="4">
                  <c:v>2148</c:v>
                </c:pt>
                <c:pt idx="5">
                  <c:v>3069</c:v>
                </c:pt>
                <c:pt idx="6">
                  <c:v>3926</c:v>
                </c:pt>
                <c:pt idx="7">
                  <c:v>3507</c:v>
                </c:pt>
                <c:pt idx="8">
                  <c:v>2264</c:v>
                </c:pt>
                <c:pt idx="9">
                  <c:v>2707</c:v>
                </c:pt>
                <c:pt idx="10">
                  <c:v>2688</c:v>
                </c:pt>
                <c:pt idx="11">
                  <c:v>3059</c:v>
                </c:pt>
              </c:numCache>
            </c:numRef>
          </c:val>
          <c:extLst xmlns:c16r2="http://schemas.microsoft.com/office/drawing/2015/06/chart">
            <c:ext xmlns:c16="http://schemas.microsoft.com/office/drawing/2014/chart" uri="{C3380CC4-5D6E-409C-BE32-E72D297353CC}">
              <c16:uniqueId val="{00000000-2C9B-4CF8-B879-C76666A15A17}"/>
            </c:ext>
          </c:extLst>
        </c:ser>
        <c:dLbls>
          <c:showLegendKey val="0"/>
          <c:showVal val="0"/>
          <c:showCatName val="0"/>
          <c:showSerName val="0"/>
          <c:showPercent val="0"/>
          <c:showBubbleSize val="0"/>
        </c:dLbls>
        <c:gapWidth val="219"/>
        <c:overlap val="-27"/>
        <c:axId val="615618632"/>
        <c:axId val="615622160"/>
      </c:barChart>
      <c:lineChart>
        <c:grouping val="standard"/>
        <c:varyColors val="0"/>
        <c:ser>
          <c:idx val="1"/>
          <c:order val="1"/>
          <c:tx>
            <c:strRef>
              <c:f>'PCBA Monthly PPM'!$E$1</c:f>
              <c:strCache>
                <c:ptCount val="1"/>
                <c:pt idx="0">
                  <c:v>Monthly PPM</c:v>
                </c:pt>
              </c:strCache>
            </c:strRef>
          </c:tx>
          <c:spPr>
            <a:ln w="28575" cap="rnd">
              <a:solidFill>
                <a:srgbClr val="002060"/>
              </a:solidFill>
              <a:round/>
            </a:ln>
            <a:effectLst/>
          </c:spPr>
          <c:marker>
            <c:symbol val="none"/>
          </c:marker>
          <c:cat>
            <c:strRef>
              <c:f>'PCBA Monthly PPM'!$A$6:$A$17</c:f>
              <c:strCache>
                <c:ptCount val="12"/>
                <c:pt idx="0">
                  <c:v>12/2020</c:v>
                </c:pt>
                <c:pt idx="1">
                  <c:v>11/2020</c:v>
                </c:pt>
                <c:pt idx="2">
                  <c:v>10/2020</c:v>
                </c:pt>
                <c:pt idx="3">
                  <c:v>09/2020</c:v>
                </c:pt>
                <c:pt idx="4">
                  <c:v>08/2020</c:v>
                </c:pt>
                <c:pt idx="5">
                  <c:v>07/2020</c:v>
                </c:pt>
                <c:pt idx="6">
                  <c:v>06/2020</c:v>
                </c:pt>
                <c:pt idx="7">
                  <c:v>05/2020</c:v>
                </c:pt>
                <c:pt idx="8">
                  <c:v>04/2020</c:v>
                </c:pt>
                <c:pt idx="9">
                  <c:v>03/2020</c:v>
                </c:pt>
                <c:pt idx="10">
                  <c:v>02/2020</c:v>
                </c:pt>
                <c:pt idx="11">
                  <c:v>01/2020</c:v>
                </c:pt>
              </c:strCache>
            </c:strRef>
          </c:cat>
          <c:val>
            <c:numRef>
              <c:f>'PCBA Monthly PPM'!$E$6:$E$17</c:f>
              <c:numCache>
                <c:formatCode>0</c:formatCode>
                <c:ptCount val="12"/>
                <c:pt idx="0">
                  <c:v>1234.5679012345679</c:v>
                </c:pt>
                <c:pt idx="1">
                  <c:v>1959.8236158745713</c:v>
                </c:pt>
                <c:pt idx="2">
                  <c:v>350.59016010283977</c:v>
                </c:pt>
                <c:pt idx="3">
                  <c:v>800</c:v>
                </c:pt>
                <c:pt idx="4">
                  <c:v>465.54934823091247</c:v>
                </c:pt>
                <c:pt idx="5">
                  <c:v>977.5171065493646</c:v>
                </c:pt>
                <c:pt idx="6">
                  <c:v>2547.1217524197655</c:v>
                </c:pt>
                <c:pt idx="7">
                  <c:v>570.28799543769605</c:v>
                </c:pt>
                <c:pt idx="8">
                  <c:v>3533.5689045936397</c:v>
                </c:pt>
                <c:pt idx="9">
                  <c:v>12560.029553010712</c:v>
                </c:pt>
                <c:pt idx="10">
                  <c:v>1860.1190476190475</c:v>
                </c:pt>
                <c:pt idx="11">
                  <c:v>326.90421706440014</c:v>
                </c:pt>
              </c:numCache>
            </c:numRef>
          </c:val>
          <c:smooth val="0"/>
          <c:extLst xmlns:c16r2="http://schemas.microsoft.com/office/drawing/2015/06/chart">
            <c:ext xmlns:c16="http://schemas.microsoft.com/office/drawing/2014/chart" uri="{C3380CC4-5D6E-409C-BE32-E72D297353CC}">
              <c16:uniqueId val="{00000001-2C9B-4CF8-B879-C76666A15A17}"/>
            </c:ext>
          </c:extLst>
        </c:ser>
        <c:ser>
          <c:idx val="2"/>
          <c:order val="2"/>
          <c:tx>
            <c:strRef>
              <c:f>'PCBA Monthly PPM'!$G$1:$G$2</c:f>
              <c:strCache>
                <c:ptCount val="2"/>
                <c:pt idx="0">
                  <c:v>Goal</c:v>
                </c:pt>
              </c:strCache>
            </c:strRef>
          </c:tx>
          <c:spPr>
            <a:ln w="28575" cap="rnd">
              <a:solidFill>
                <a:srgbClr val="92D050"/>
              </a:solidFill>
              <a:round/>
            </a:ln>
            <a:effectLst/>
          </c:spPr>
          <c:marker>
            <c:symbol val="none"/>
          </c:marker>
          <c:cat>
            <c:strRef>
              <c:f>'PCBA Monthly PPM'!$A$6:$A$17</c:f>
              <c:strCache>
                <c:ptCount val="12"/>
                <c:pt idx="0">
                  <c:v>12/2020</c:v>
                </c:pt>
                <c:pt idx="1">
                  <c:v>11/2020</c:v>
                </c:pt>
                <c:pt idx="2">
                  <c:v>10/2020</c:v>
                </c:pt>
                <c:pt idx="3">
                  <c:v>09/2020</c:v>
                </c:pt>
                <c:pt idx="4">
                  <c:v>08/2020</c:v>
                </c:pt>
                <c:pt idx="5">
                  <c:v>07/2020</c:v>
                </c:pt>
                <c:pt idx="6">
                  <c:v>06/2020</c:v>
                </c:pt>
                <c:pt idx="7">
                  <c:v>05/2020</c:v>
                </c:pt>
                <c:pt idx="8">
                  <c:v>04/2020</c:v>
                </c:pt>
                <c:pt idx="9">
                  <c:v>03/2020</c:v>
                </c:pt>
                <c:pt idx="10">
                  <c:v>02/2020</c:v>
                </c:pt>
                <c:pt idx="11">
                  <c:v>01/2020</c:v>
                </c:pt>
              </c:strCache>
            </c:strRef>
          </c:cat>
          <c:val>
            <c:numRef>
              <c:f>'PCBA Monthly PPM'!$G$21:$G$23</c:f>
              <c:numCache>
                <c:formatCode>0</c:formatCode>
                <c:ptCount val="3"/>
                <c:pt idx="0">
                  <c:v>1250</c:v>
                </c:pt>
                <c:pt idx="1">
                  <c:v>1250</c:v>
                </c:pt>
                <c:pt idx="2">
                  <c:v>1250</c:v>
                </c:pt>
              </c:numCache>
            </c:numRef>
          </c:val>
          <c:smooth val="0"/>
          <c:extLst xmlns:c16r2="http://schemas.microsoft.com/office/drawing/2015/06/chart">
            <c:ext xmlns:c16="http://schemas.microsoft.com/office/drawing/2014/chart" uri="{C3380CC4-5D6E-409C-BE32-E72D297353CC}">
              <c16:uniqueId val="{00000002-2C9B-4CF8-B879-C76666A15A17}"/>
            </c:ext>
          </c:extLst>
        </c:ser>
        <c:ser>
          <c:idx val="3"/>
          <c:order val="3"/>
          <c:tx>
            <c:strRef>
              <c:f>'PCBA Monthly PPM'!$H$1:$H$2</c:f>
              <c:strCache>
                <c:ptCount val="2"/>
                <c:pt idx="0">
                  <c:v>3 mo Avg</c:v>
                </c:pt>
              </c:strCache>
            </c:strRef>
          </c:tx>
          <c:spPr>
            <a:ln w="28575" cap="rnd">
              <a:solidFill>
                <a:srgbClr val="E521AD"/>
              </a:solidFill>
              <a:round/>
            </a:ln>
            <a:effectLst/>
          </c:spPr>
          <c:marker>
            <c:symbol val="none"/>
          </c:marker>
          <c:trendline>
            <c:spPr>
              <a:ln w="28575" cap="rnd">
                <a:solidFill>
                  <a:srgbClr val="FFFF00"/>
                </a:solidFill>
                <a:prstDash val="solid"/>
              </a:ln>
              <a:effectLst/>
            </c:spPr>
            <c:trendlineType val="linear"/>
            <c:dispRSqr val="0"/>
            <c:dispEq val="0"/>
          </c:trendline>
          <c:cat>
            <c:strRef>
              <c:f>'PCBA Monthly PPM'!$A$6:$A$17</c:f>
              <c:strCache>
                <c:ptCount val="12"/>
                <c:pt idx="0">
                  <c:v>12/2020</c:v>
                </c:pt>
                <c:pt idx="1">
                  <c:v>11/2020</c:v>
                </c:pt>
                <c:pt idx="2">
                  <c:v>10/2020</c:v>
                </c:pt>
                <c:pt idx="3">
                  <c:v>09/2020</c:v>
                </c:pt>
                <c:pt idx="4">
                  <c:v>08/2020</c:v>
                </c:pt>
                <c:pt idx="5">
                  <c:v>07/2020</c:v>
                </c:pt>
                <c:pt idx="6">
                  <c:v>06/2020</c:v>
                </c:pt>
                <c:pt idx="7">
                  <c:v>05/2020</c:v>
                </c:pt>
                <c:pt idx="8">
                  <c:v>04/2020</c:v>
                </c:pt>
                <c:pt idx="9">
                  <c:v>03/2020</c:v>
                </c:pt>
                <c:pt idx="10">
                  <c:v>02/2020</c:v>
                </c:pt>
                <c:pt idx="11">
                  <c:v>01/2020</c:v>
                </c:pt>
              </c:strCache>
            </c:strRef>
          </c:cat>
          <c:val>
            <c:numRef>
              <c:f>'PCBA Monthly PPM'!$H$6:$H$17</c:f>
              <c:numCache>
                <c:formatCode>0</c:formatCode>
                <c:ptCount val="12"/>
                <c:pt idx="0">
                  <c:v>736.61810443607794</c:v>
                </c:pt>
                <c:pt idx="1">
                  <c:v>687.12780577187357</c:v>
                </c:pt>
                <c:pt idx="2">
                  <c:v>454.37334343051873</c:v>
                </c:pt>
                <c:pt idx="3">
                  <c:v>777.5042114811456</c:v>
                </c:pt>
                <c:pt idx="4">
                  <c:v>1531.2260745925844</c:v>
                </c:pt>
                <c:pt idx="5">
                  <c:v>1428.2993715482767</c:v>
                </c:pt>
                <c:pt idx="6">
                  <c:v>2062.4935547076416</c:v>
                </c:pt>
                <c:pt idx="7">
                  <c:v>5189.9032790752535</c:v>
                </c:pt>
                <c:pt idx="8">
                  <c:v>6136.5713539626586</c:v>
                </c:pt>
                <c:pt idx="9">
                  <c:v>4731.4880529926668</c:v>
                </c:pt>
                <c:pt idx="10">
                  <c:v>1373.6263736263738</c:v>
                </c:pt>
                <c:pt idx="11">
                  <c:v>815.66068515497557</c:v>
                </c:pt>
              </c:numCache>
            </c:numRef>
          </c:val>
          <c:smooth val="0"/>
          <c:extLst xmlns:c16r2="http://schemas.microsoft.com/office/drawing/2015/06/chart">
            <c:ext xmlns:c16="http://schemas.microsoft.com/office/drawing/2014/chart" uri="{C3380CC4-5D6E-409C-BE32-E72D297353CC}">
              <c16:uniqueId val="{00000004-2C9B-4CF8-B879-C76666A15A17}"/>
            </c:ext>
          </c:extLst>
        </c:ser>
        <c:dLbls>
          <c:showLegendKey val="0"/>
          <c:showVal val="0"/>
          <c:showCatName val="0"/>
          <c:showSerName val="0"/>
          <c:showPercent val="0"/>
          <c:showBubbleSize val="0"/>
        </c:dLbls>
        <c:marker val="1"/>
        <c:smooth val="0"/>
        <c:axId val="615619808"/>
        <c:axId val="615620592"/>
      </c:lineChart>
      <c:catAx>
        <c:axId val="615619808"/>
        <c:scaling>
          <c:orientation val="maxMin"/>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b="1">
                    <a:solidFill>
                      <a:schemeClr val="tx1"/>
                    </a:solidFill>
                  </a:rPr>
                  <a:t>Month</a:t>
                </a:r>
              </a:p>
            </c:rich>
          </c:tx>
          <c:layout>
            <c:manualLayout>
              <c:xMode val="edge"/>
              <c:yMode val="edge"/>
              <c:x val="0.42087106324351975"/>
              <c:y val="0.8433748970024401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15620592"/>
        <c:crossesAt val="500"/>
        <c:auto val="1"/>
        <c:lblAlgn val="ctr"/>
        <c:lblOffset val="100"/>
        <c:noMultiLvlLbl val="0"/>
      </c:catAx>
      <c:valAx>
        <c:axId val="615620592"/>
        <c:scaling>
          <c:orientation val="minMax"/>
          <c:max val="4500"/>
          <c:min val="500"/>
        </c:scaling>
        <c:delete val="0"/>
        <c:axPos val="r"/>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chemeClr val="tx1"/>
                    </a:solidFill>
                  </a:rPr>
                  <a:t>DPPM</a:t>
                </a:r>
              </a:p>
            </c:rich>
          </c:tx>
          <c:layout>
            <c:manualLayout>
              <c:xMode val="edge"/>
              <c:yMode val="edge"/>
              <c:x val="0.95570352671208258"/>
              <c:y val="0.3465050364195704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15619808"/>
        <c:crosses val="autoZero"/>
        <c:crossBetween val="between"/>
      </c:valAx>
      <c:valAx>
        <c:axId val="615622160"/>
        <c:scaling>
          <c:orientation val="minMax"/>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en-US" sz="1000" b="1" i="0" baseline="0">
                    <a:solidFill>
                      <a:schemeClr val="tx1"/>
                    </a:solidFill>
                    <a:effectLst/>
                  </a:rPr>
                  <a:t>Volume in Units</a:t>
                </a:r>
                <a:endParaRPr lang="en-US" sz="1000" b="1">
                  <a:solidFill>
                    <a:schemeClr val="tx1"/>
                  </a:solidFill>
                  <a:effectLst/>
                </a:endParaRPr>
              </a:p>
            </c:rich>
          </c:tx>
          <c:layout>
            <c:manualLayout>
              <c:xMode val="edge"/>
              <c:yMode val="edge"/>
              <c:x val="2.0585018907840775E-2"/>
              <c:y val="0.28555511053159971"/>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15618632"/>
        <c:crosses val="autoZero"/>
        <c:crossBetween val="between"/>
      </c:valAx>
      <c:catAx>
        <c:axId val="615618632"/>
        <c:scaling>
          <c:orientation val="minMax"/>
        </c:scaling>
        <c:delete val="1"/>
        <c:axPos val="b"/>
        <c:numFmt formatCode="General" sourceLinked="1"/>
        <c:majorTickMark val="out"/>
        <c:minorTickMark val="none"/>
        <c:tickLblPos val="nextTo"/>
        <c:crossAx val="615622160"/>
        <c:crosses val="autoZero"/>
        <c:auto val="1"/>
        <c:lblAlgn val="ctr"/>
        <c:lblOffset val="100"/>
        <c:noMultiLvlLbl val="0"/>
      </c:catAx>
      <c:spPr>
        <a:noFill/>
        <a:ln>
          <a:noFill/>
        </a:ln>
        <a:effectLst/>
      </c:spPr>
    </c:plotArea>
    <c:legend>
      <c:legendPos val="r"/>
      <c:layout>
        <c:manualLayout>
          <c:xMode val="edge"/>
          <c:yMode val="edge"/>
          <c:x val="6.4809438760507973E-2"/>
          <c:y val="0.88493797797190221"/>
          <c:w val="0.85403891618311967"/>
          <c:h val="7.25720365374469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76696</xdr:colOff>
      <xdr:row>72</xdr:row>
      <xdr:rowOff>51127</xdr:rowOff>
    </xdr:from>
    <xdr:to>
      <xdr:col>6</xdr:col>
      <xdr:colOff>127000</xdr:colOff>
      <xdr:row>92</xdr:row>
      <xdr:rowOff>69273</xdr:rowOff>
    </xdr:to>
    <xdr:graphicFrame macro="">
      <xdr:nvGraphicFramePr>
        <xdr:cNvPr id="6" name="Chart 5">
          <a:extLst>
            <a:ext uri="{FF2B5EF4-FFF2-40B4-BE49-F238E27FC236}">
              <a16:creationId xmlns="" xmlns:a16="http://schemas.microsoft.com/office/drawing/2014/main" id="{6F6132B6-F7D9-46CE-A8A0-504FCE2C1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85725</xdr:rowOff>
    </xdr:from>
    <xdr:ext cx="47625" cy="47625"/>
    <xdr:pic macro="[1]!DesignIconClicked">
      <xdr:nvPicPr>
        <xdr:cNvPr id="2" name="BExU3EX5JJCXCII4YKUJBFBGIJR2" descr="OF5ZI9PI5WH36VPANJ2DYLNMI" hidden="1">
          <a:extLst>
            <a:ext uri="{FF2B5EF4-FFF2-40B4-BE49-F238E27FC236}">
              <a16:creationId xmlns="" xmlns:a16="http://schemas.microsoft.com/office/drawing/2014/main" id="{DE964286-D4E6-4A93-BB24-A8B12456A3F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4615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3" name="BEx5BJQWS6YWHH4ZMSUAMD641V6Y" descr="ZTMFMXCIQSECDX38ALEFHUB00" hidden="1">
          <a:extLst>
            <a:ext uri="{FF2B5EF4-FFF2-40B4-BE49-F238E27FC236}">
              <a16:creationId xmlns="" xmlns:a16="http://schemas.microsoft.com/office/drawing/2014/main" id="{A381EAFB-DD7F-44D8-AE77-5F99709F6B3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4955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3</xdr:col>
      <xdr:colOff>19050</xdr:colOff>
      <xdr:row>0</xdr:row>
      <xdr:rowOff>85725</xdr:rowOff>
    </xdr:from>
    <xdr:ext cx="47625" cy="47625"/>
    <xdr:pic macro="[1]!DesignIconClicked">
      <xdr:nvPicPr>
        <xdr:cNvPr id="4" name="BExIFSCLN1G86X78PFLTSMRP0US5" descr="9JK4SPV4DG7VTCZIILWHXQU5J" hidden="1">
          <a:extLst>
            <a:ext uri="{FF2B5EF4-FFF2-40B4-BE49-F238E27FC236}">
              <a16:creationId xmlns="" xmlns:a16="http://schemas.microsoft.com/office/drawing/2014/main" id="{75F993AF-10FB-4C73-B6EC-C32F2D340C2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497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85725</xdr:rowOff>
    </xdr:from>
    <xdr:ext cx="47625" cy="47625"/>
    <xdr:pic macro="[1]!DesignIconClicked">
      <xdr:nvPicPr>
        <xdr:cNvPr id="5" name="BExW9676P0SKCVKK25QCGHPA3PAD" descr="9A4PWZ20RMSRF0PNECCDM75CA" hidden="1">
          <a:extLst>
            <a:ext uri="{FF2B5EF4-FFF2-40B4-BE49-F238E27FC236}">
              <a16:creationId xmlns="" xmlns:a16="http://schemas.microsoft.com/office/drawing/2014/main" id="{51EFCC40-F632-4E10-BD28-4C94A6DAEA6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4615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85725</xdr:rowOff>
    </xdr:from>
    <xdr:ext cx="47625" cy="47625"/>
    <xdr:pic macro="[1]!DesignIconClicked">
      <xdr:nvPicPr>
        <xdr:cNvPr id="6" name="BExMM0AVUAIRNJLXB1FW8R0YB4ZZ" hidden="1">
          <a:extLst>
            <a:ext uri="{FF2B5EF4-FFF2-40B4-BE49-F238E27FC236}">
              <a16:creationId xmlns="" xmlns:a16="http://schemas.microsoft.com/office/drawing/2014/main" id="{9382F730-F593-4A8B-A7CB-B7B2EC41390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4615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0</xdr:row>
      <xdr:rowOff>85725</xdr:rowOff>
    </xdr:from>
    <xdr:ext cx="47625" cy="47625"/>
    <xdr:pic macro="[1]!DesignIconClicked">
      <xdr:nvPicPr>
        <xdr:cNvPr id="7" name="BExQ7SXS9VUG7P6CACU2J7R2SGIZ" hidden="1">
          <a:extLst>
            <a:ext uri="{FF2B5EF4-FFF2-40B4-BE49-F238E27FC236}">
              <a16:creationId xmlns="" xmlns:a16="http://schemas.microsoft.com/office/drawing/2014/main" id="{27A3F476-E481-497A-A205-CB963B27CAC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4615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8" name="BExUBK0YZ5VYFY8TTITJGJU9S06A" hidden="1">
          <a:extLst>
            <a:ext uri="{FF2B5EF4-FFF2-40B4-BE49-F238E27FC236}">
              <a16:creationId xmlns="" xmlns:a16="http://schemas.microsoft.com/office/drawing/2014/main" id="{256FF6C4-AD8D-4149-AAB2-CEE4B5A24A9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4955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3</xdr:col>
      <xdr:colOff>28575</xdr:colOff>
      <xdr:row>0</xdr:row>
      <xdr:rowOff>85725</xdr:rowOff>
    </xdr:from>
    <xdr:ext cx="47625" cy="47625"/>
    <xdr:pic macro="[1]!DesignIconClicked">
      <xdr:nvPicPr>
        <xdr:cNvPr id="9" name="BExS3JDQWF7U3F5JTEVOE16ASIYK" hidden="1">
          <a:extLst>
            <a:ext uri="{FF2B5EF4-FFF2-40B4-BE49-F238E27FC236}">
              <a16:creationId xmlns="" xmlns:a16="http://schemas.microsoft.com/office/drawing/2014/main" id="{5AD7A4A0-07E2-4E05-B338-8BC8463A311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59225"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twoCellAnchor editAs="oneCell">
    <xdr:from>
      <xdr:col>1</xdr:col>
      <xdr:colOff>25400</xdr:colOff>
      <xdr:row>0</xdr:row>
      <xdr:rowOff>95250</xdr:rowOff>
    </xdr:from>
    <xdr:to>
      <xdr:col>1</xdr:col>
      <xdr:colOff>76200</xdr:colOff>
      <xdr:row>0</xdr:row>
      <xdr:rowOff>146050</xdr:rowOff>
    </xdr:to>
    <xdr:pic macro="[1]!DesignIconClicked">
      <xdr:nvPicPr>
        <xdr:cNvPr id="10" name="BEx3JIZ0F35ZMD9NR11EFIY2XU3Y">
          <a:extLst>
            <a:ext uri="{FF2B5EF4-FFF2-40B4-BE49-F238E27FC236}">
              <a16:creationId xmlns="" xmlns:a16="http://schemas.microsoft.com/office/drawing/2014/main" id="{C2343528-6F23-4CEE-82EB-E4633395A6E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00" y="95250"/>
          <a:ext cx="50800" cy="50800"/>
        </a:xfrm>
        <a:prstGeom prst="rect">
          <a:avLst/>
        </a:prstGeom>
      </xdr:spPr>
    </xdr:pic>
    <xdr:clientData/>
  </xdr:twoCellAnchor>
  <xdr:twoCellAnchor editAs="oneCell">
    <xdr:from>
      <xdr:col>2</xdr:col>
      <xdr:colOff>25400</xdr:colOff>
      <xdr:row>0</xdr:row>
      <xdr:rowOff>95250</xdr:rowOff>
    </xdr:from>
    <xdr:to>
      <xdr:col>2</xdr:col>
      <xdr:colOff>76200</xdr:colOff>
      <xdr:row>0</xdr:row>
      <xdr:rowOff>146050</xdr:rowOff>
    </xdr:to>
    <xdr:pic macro="[1]!DesignIconClicked">
      <xdr:nvPicPr>
        <xdr:cNvPr id="11" name="BEx7C40FNZ10VJEWE4OEJBHFCZ9J">
          <a:extLst>
            <a:ext uri="{FF2B5EF4-FFF2-40B4-BE49-F238E27FC236}">
              <a16:creationId xmlns="" xmlns:a16="http://schemas.microsoft.com/office/drawing/2014/main" id="{0B9482B6-7CAE-41A8-93DC-67CF27A1609D}"/>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55900" y="95250"/>
          <a:ext cx="50800" cy="50800"/>
        </a:xfrm>
        <a:prstGeom prst="rect">
          <a:avLst/>
        </a:prstGeom>
      </xdr:spPr>
    </xdr:pic>
    <xdr:clientData/>
  </xdr:twoCellAnchor>
  <xdr:twoCellAnchor editAs="oneCell">
    <xdr:from>
      <xdr:col>3</xdr:col>
      <xdr:colOff>25400</xdr:colOff>
      <xdr:row>0</xdr:row>
      <xdr:rowOff>95250</xdr:rowOff>
    </xdr:from>
    <xdr:to>
      <xdr:col>3</xdr:col>
      <xdr:colOff>76200</xdr:colOff>
      <xdr:row>0</xdr:row>
      <xdr:rowOff>146050</xdr:rowOff>
    </xdr:to>
    <xdr:pic macro="[1]!DesignIconClicked">
      <xdr:nvPicPr>
        <xdr:cNvPr id="12" name="BExQ1TGBNU8FO72POSFZMB1X7M1E">
          <a:extLst>
            <a:ext uri="{FF2B5EF4-FFF2-40B4-BE49-F238E27FC236}">
              <a16:creationId xmlns="" xmlns:a16="http://schemas.microsoft.com/office/drawing/2014/main" id="{9D970B58-4C47-438E-9C78-8BA64AE03BC5}"/>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56050" y="95250"/>
          <a:ext cx="50800" cy="50800"/>
        </a:xfrm>
        <a:prstGeom prst="rect">
          <a:avLst/>
        </a:prstGeom>
      </xdr:spPr>
    </xdr:pic>
    <xdr:clientData/>
  </xdr:twoCellAnchor>
  <xdr:twoCellAnchor editAs="oneCell">
    <xdr:from>
      <xdr:col>3</xdr:col>
      <xdr:colOff>31750</xdr:colOff>
      <xdr:row>0</xdr:row>
      <xdr:rowOff>95250</xdr:rowOff>
    </xdr:from>
    <xdr:to>
      <xdr:col>3</xdr:col>
      <xdr:colOff>82550</xdr:colOff>
      <xdr:row>0</xdr:row>
      <xdr:rowOff>146050</xdr:rowOff>
    </xdr:to>
    <xdr:pic macro="[1]!DesignIconClicked">
      <xdr:nvPicPr>
        <xdr:cNvPr id="13" name="BExW4YP9623NTYAXALXKAGZP3BA1">
          <a:extLst>
            <a:ext uri="{FF2B5EF4-FFF2-40B4-BE49-F238E27FC236}">
              <a16:creationId xmlns="" xmlns:a16="http://schemas.microsoft.com/office/drawing/2014/main" id="{8989144A-E077-4A07-A2BE-07380F3AAF7B}"/>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62400" y="95250"/>
          <a:ext cx="50800" cy="50800"/>
        </a:xfrm>
        <a:prstGeom prst="rect">
          <a:avLst/>
        </a:prstGeom>
      </xdr:spPr>
    </xdr:pic>
    <xdr:clientData/>
  </xdr:twoCellAnchor>
  <xdr:twoCellAnchor editAs="oneCell">
    <xdr:from>
      <xdr:col>10</xdr:col>
      <xdr:colOff>19050</xdr:colOff>
      <xdr:row>0</xdr:row>
      <xdr:rowOff>95250</xdr:rowOff>
    </xdr:from>
    <xdr:to>
      <xdr:col>10</xdr:col>
      <xdr:colOff>69850</xdr:colOff>
      <xdr:row>0</xdr:row>
      <xdr:rowOff>146050</xdr:rowOff>
    </xdr:to>
    <xdr:pic macro="[1]!DesignIconClicked">
      <xdr:nvPicPr>
        <xdr:cNvPr id="14" name="BExXNR41C4RDQTO9S3QTUT5QL99Y">
          <a:extLst>
            <a:ext uri="{FF2B5EF4-FFF2-40B4-BE49-F238E27FC236}">
              <a16:creationId xmlns="" xmlns:a16="http://schemas.microsoft.com/office/drawing/2014/main" id="{64EF6E6F-507B-4E08-8FEC-69DBA5B8D36E}"/>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570950" y="95250"/>
          <a:ext cx="50800" cy="50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19050</xdr:colOff>
      <xdr:row>0</xdr:row>
      <xdr:rowOff>85725</xdr:rowOff>
    </xdr:from>
    <xdr:ext cx="47625" cy="47625"/>
    <xdr:pic macro="[1]!DesignIconClicked">
      <xdr:nvPicPr>
        <xdr:cNvPr id="2" name="BExU3EX5JJCXCII4YKUJBFBGIJR2" descr="OF5ZI9PI5WH36VPANJ2DYLNMI" hidden="1">
          <a:extLst>
            <a:ext uri="{FF2B5EF4-FFF2-40B4-BE49-F238E27FC236}">
              <a16:creationId xmlns="" xmlns:a16="http://schemas.microsoft.com/office/drawing/2014/main" id="{8CC38DDF-01F5-4049-B897-3087F4A283F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3" name="BEx5BJQWS6YWHH4ZMSUAMD641V6Y" descr="ZTMFMXCIQSECDX38ALEFHUB00" hidden="1">
          <a:extLst>
            <a:ext uri="{FF2B5EF4-FFF2-40B4-BE49-F238E27FC236}">
              <a16:creationId xmlns="" xmlns:a16="http://schemas.microsoft.com/office/drawing/2014/main" id="{B32BDAB4-1836-4131-B593-3B380C377DE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3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3</xdr:col>
      <xdr:colOff>19050</xdr:colOff>
      <xdr:row>0</xdr:row>
      <xdr:rowOff>85725</xdr:rowOff>
    </xdr:from>
    <xdr:ext cx="47625" cy="47625"/>
    <xdr:pic macro="[1]!DesignIconClicked">
      <xdr:nvPicPr>
        <xdr:cNvPr id="4" name="BExIFSCLN1G86X78PFLTSMRP0US5" descr="9JK4SPV4DG7VTCZIILWHXQU5J" hidden="1">
          <a:extLst>
            <a:ext uri="{FF2B5EF4-FFF2-40B4-BE49-F238E27FC236}">
              <a16:creationId xmlns="" xmlns:a16="http://schemas.microsoft.com/office/drawing/2014/main" id="{FE5D6959-CEBE-4F62-8D25-F7783212959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02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85725</xdr:rowOff>
    </xdr:from>
    <xdr:ext cx="47625" cy="47625"/>
    <xdr:pic macro="[1]!DesignIconClicked">
      <xdr:nvPicPr>
        <xdr:cNvPr id="5" name="BExW9676P0SKCVKK25QCGHPA3PAD" descr="9A4PWZ20RMSRF0PNECCDM75CA" hidden="1">
          <a:extLst>
            <a:ext uri="{FF2B5EF4-FFF2-40B4-BE49-F238E27FC236}">
              <a16:creationId xmlns="" xmlns:a16="http://schemas.microsoft.com/office/drawing/2014/main" id="{DBCFCF58-9BFD-452B-8098-7A9D3C2EB8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28575</xdr:colOff>
      <xdr:row>119</xdr:row>
      <xdr:rowOff>0</xdr:rowOff>
    </xdr:from>
    <xdr:ext cx="123825" cy="123825"/>
    <xdr:pic macro="[1]!DesignIconClicked">
      <xdr:nvPicPr>
        <xdr:cNvPr id="6" name="BExW253QPOZK9KW8BJC3LBXGCG2N" descr="Y5HX37BEUWSN1NEFJKZJXI3SX" hidden="1">
          <a:extLst>
            <a:ext uri="{FF2B5EF4-FFF2-40B4-BE49-F238E27FC236}">
              <a16:creationId xmlns="" xmlns:a16="http://schemas.microsoft.com/office/drawing/2014/main" id="{2C644E0C-94C2-4EE8-92CE-89E3ED74984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463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0</xdr:row>
      <xdr:rowOff>85725</xdr:rowOff>
    </xdr:from>
    <xdr:ext cx="47625" cy="47625"/>
    <xdr:pic macro="[1]!DesignIconClicked">
      <xdr:nvPicPr>
        <xdr:cNvPr id="7" name="BExMM0AVUAIRNJLXB1FW8R0YB4ZZ" hidden="1">
          <a:extLst>
            <a:ext uri="{FF2B5EF4-FFF2-40B4-BE49-F238E27FC236}">
              <a16:creationId xmlns="" xmlns:a16="http://schemas.microsoft.com/office/drawing/2014/main" id="{A83F065F-7A45-41D7-813D-01FA07EDAE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0</xdr:row>
      <xdr:rowOff>85725</xdr:rowOff>
    </xdr:from>
    <xdr:ext cx="47625" cy="47625"/>
    <xdr:pic macro="[1]!DesignIconClicked">
      <xdr:nvPicPr>
        <xdr:cNvPr id="8" name="BExQ7SXS9VUG7P6CACU2J7R2SGIZ" hidden="1">
          <a:extLst>
            <a:ext uri="{FF2B5EF4-FFF2-40B4-BE49-F238E27FC236}">
              <a16:creationId xmlns="" xmlns:a16="http://schemas.microsoft.com/office/drawing/2014/main" id="{05DE490B-6F4C-4423-961A-0FCE432F11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9" name="BExUBK0YZ5VYFY8TTITJGJU9S06A" hidden="1">
          <a:extLst>
            <a:ext uri="{FF2B5EF4-FFF2-40B4-BE49-F238E27FC236}">
              <a16:creationId xmlns="" xmlns:a16="http://schemas.microsoft.com/office/drawing/2014/main" id="{74EF90A2-3B7D-49D2-B6A7-4FC4E4CB94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3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3</xdr:col>
      <xdr:colOff>28575</xdr:colOff>
      <xdr:row>0</xdr:row>
      <xdr:rowOff>85725</xdr:rowOff>
    </xdr:from>
    <xdr:ext cx="47625" cy="47625"/>
    <xdr:pic macro="[1]!DesignIconClicked">
      <xdr:nvPicPr>
        <xdr:cNvPr id="10" name="BExS3JDQWF7U3F5JTEVOE16ASIYK" hidden="1">
          <a:extLst>
            <a:ext uri="{FF2B5EF4-FFF2-40B4-BE49-F238E27FC236}">
              <a16:creationId xmlns="" xmlns:a16="http://schemas.microsoft.com/office/drawing/2014/main" id="{8E647BB4-1D11-46F2-ACAC-2FA7BE7DEE1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11675"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47625</xdr:colOff>
      <xdr:row>119</xdr:row>
      <xdr:rowOff>0</xdr:rowOff>
    </xdr:from>
    <xdr:ext cx="123825" cy="123825"/>
    <xdr:pic macro="[1]!DesignIconClicked">
      <xdr:nvPicPr>
        <xdr:cNvPr id="11" name="BEx973S463FCQVJ7QDFBUIU0WJ3F" descr="ZQTVYL8DCSADVT0QMRXFLU0TR" hidden="1">
          <a:extLst>
            <a:ext uri="{FF2B5EF4-FFF2-40B4-BE49-F238E27FC236}">
              <a16:creationId xmlns="" xmlns:a16="http://schemas.microsoft.com/office/drawing/2014/main" id="{E79D1DEA-EDFE-4EF6-BC2E-093790493F8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6542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12" name="BEx5FXJGJOT93D0J2IRJ3985IUMI" hidden="1">
          <a:extLst>
            <a:ext uri="{FF2B5EF4-FFF2-40B4-BE49-F238E27FC236}">
              <a16:creationId xmlns="" xmlns:a16="http://schemas.microsoft.com/office/drawing/2014/main" id="{5D10FFE1-6E00-4CA6-816F-629DF50C02E6}"/>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119</xdr:row>
      <xdr:rowOff>0</xdr:rowOff>
    </xdr:from>
    <xdr:ext cx="123825" cy="123825"/>
    <xdr:pic macro="[1]!DesignIconClicked">
      <xdr:nvPicPr>
        <xdr:cNvPr id="13" name="BEx3RTMHAR35NUAAK49TV6NU7EPA" descr="QFXLG4ZCXTRQSJYFCKJ58G9N8" hidden="1">
          <a:extLst>
            <a:ext uri="{FF2B5EF4-FFF2-40B4-BE49-F238E27FC236}">
              <a16:creationId xmlns="" xmlns:a16="http://schemas.microsoft.com/office/drawing/2014/main" id="{D3CA15BE-21D4-47DA-B9CF-4F4AB5827ED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732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119</xdr:row>
      <xdr:rowOff>0</xdr:rowOff>
    </xdr:from>
    <xdr:ext cx="123825" cy="123825"/>
    <xdr:pic macro="[1]!DesignIconClicked">
      <xdr:nvPicPr>
        <xdr:cNvPr id="14" name="BExS8T38WLC2R738ZC7BDJQAKJAJ" descr="MRI962L5PB0E0YWXCIBN82VJH" hidden="1">
          <a:extLst>
            <a:ext uri="{FF2B5EF4-FFF2-40B4-BE49-F238E27FC236}">
              <a16:creationId xmlns="" xmlns:a16="http://schemas.microsoft.com/office/drawing/2014/main" id="{D7E9AE3D-314F-4644-A459-BC8DA1EBA053}"/>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0352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15" name="BEx5F64BJ6DCM4EJH81D5ZFNPZ0V" descr="7DJ9FILZD2YPS6X1JBP9E76TU" hidden="1">
          <a:extLst>
            <a:ext uri="{FF2B5EF4-FFF2-40B4-BE49-F238E27FC236}">
              <a16:creationId xmlns="" xmlns:a16="http://schemas.microsoft.com/office/drawing/2014/main" id="{A51A8B1E-8957-4214-B2FC-C515DC0C0A09}"/>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16" name="BExQEXXHA3EEXR44LT6RKCDWM6ZT" hidden="1">
          <a:extLst>
            <a:ext uri="{FF2B5EF4-FFF2-40B4-BE49-F238E27FC236}">
              <a16:creationId xmlns="" xmlns:a16="http://schemas.microsoft.com/office/drawing/2014/main" id="{23CFC74F-56BD-43E8-A026-772EFDE5FB3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119</xdr:row>
      <xdr:rowOff>0</xdr:rowOff>
    </xdr:from>
    <xdr:ext cx="123825" cy="123825"/>
    <xdr:pic macro="[1]!DesignIconClicked">
      <xdr:nvPicPr>
        <xdr:cNvPr id="17" name="BEx1X6AMHV6ZK3UJB2BXIJTJHYJU" descr="OALR4L95ELQLZ1Y1LETHM1CS9" hidden="1">
          <a:extLst>
            <a:ext uri="{FF2B5EF4-FFF2-40B4-BE49-F238E27FC236}">
              <a16:creationId xmlns="" xmlns:a16="http://schemas.microsoft.com/office/drawing/2014/main" id="{869F8091-C3A8-4682-AE28-60E8442CE20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035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119</xdr:row>
      <xdr:rowOff>0</xdr:rowOff>
    </xdr:from>
    <xdr:ext cx="123825" cy="123825"/>
    <xdr:pic macro="[1]!DesignIconClicked">
      <xdr:nvPicPr>
        <xdr:cNvPr id="18" name="BExSDIVCE09QKG3CT52PHCS6ZJ09" descr="9F076L7EQCF2COMMGCQG6BQGU" hidden="1">
          <a:extLst>
            <a:ext uri="{FF2B5EF4-FFF2-40B4-BE49-F238E27FC236}">
              <a16:creationId xmlns="" xmlns:a16="http://schemas.microsoft.com/office/drawing/2014/main" id="{DE726618-D3B4-4EC6-A5FA-580643F0FA6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732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19" name="BExOCUIOFQWUGTBU5ESTW3EYEP5C" descr="9BNF49V0R6VVYPHEVMJ3ABDQZ" hidden="1">
          <a:extLst>
            <a:ext uri="{FF2B5EF4-FFF2-40B4-BE49-F238E27FC236}">
              <a16:creationId xmlns="" xmlns:a16="http://schemas.microsoft.com/office/drawing/2014/main" id="{43A78637-94FC-408D-89B3-75050651832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20" name="BExU65O9OE4B4MQ2A3OYH13M8BZJ" descr="3INNIMMPDBB0JF37L81M6ID21" hidden="1">
          <a:extLst>
            <a:ext uri="{FF2B5EF4-FFF2-40B4-BE49-F238E27FC236}">
              <a16:creationId xmlns="" xmlns:a16="http://schemas.microsoft.com/office/drawing/2014/main" id="{B85CA1F3-B02D-4B4B-8BD2-42004FEFFCA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139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21" name="BExOPRCR0UW7TKXSV5WDTL348FGL" descr="S9JM17GP1802LHN4GT14BJYIC" hidden="1">
          <a:extLst>
            <a:ext uri="{FF2B5EF4-FFF2-40B4-BE49-F238E27FC236}">
              <a16:creationId xmlns="" xmlns:a16="http://schemas.microsoft.com/office/drawing/2014/main" id="{97F6F315-3A24-42D5-B6CB-1F606665351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22" name="BEx5OESAY2W8SEGI3TSB65EHJ04B" descr="9CN2Y88X8WYV1HWZG1QILY9BK" hidden="1">
          <a:extLst>
            <a:ext uri="{FF2B5EF4-FFF2-40B4-BE49-F238E27FC236}">
              <a16:creationId xmlns="" xmlns:a16="http://schemas.microsoft.com/office/drawing/2014/main" id="{C8DA1500-4947-43E0-88C7-EA7EB04025D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23" name="BExGMWEQ2BYRY9BAO5T1X850MJN1" descr="AZ9ST0XDIOP50HSUFO5V31BR0" hidden="1">
          <a:extLst>
            <a:ext uri="{FF2B5EF4-FFF2-40B4-BE49-F238E27FC236}">
              <a16:creationId xmlns="" xmlns:a16="http://schemas.microsoft.com/office/drawing/2014/main" id="{0B878CB2-525C-4C18-867C-CF2AEE9098B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1</xdr:col>
      <xdr:colOff>25400</xdr:colOff>
      <xdr:row>0</xdr:row>
      <xdr:rowOff>95250</xdr:rowOff>
    </xdr:from>
    <xdr:to>
      <xdr:col>1</xdr:col>
      <xdr:colOff>76200</xdr:colOff>
      <xdr:row>0</xdr:row>
      <xdr:rowOff>146050</xdr:rowOff>
    </xdr:to>
    <xdr:pic macro="[1]!DesignIconClicked">
      <xdr:nvPicPr>
        <xdr:cNvPr id="24" name="BEx3JIZ0F35ZMD9NR11EFIY2XU3Y">
          <a:extLst>
            <a:ext uri="{FF2B5EF4-FFF2-40B4-BE49-F238E27FC236}">
              <a16:creationId xmlns="" xmlns:a16="http://schemas.microsoft.com/office/drawing/2014/main" id="{CD5BE814-A86D-4FA1-8DBD-BE60A55BE184}"/>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743200" y="1600200"/>
          <a:ext cx="50800" cy="50800"/>
        </a:xfrm>
        <a:prstGeom prst="rect">
          <a:avLst/>
        </a:prstGeom>
      </xdr:spPr>
    </xdr:pic>
    <xdr:clientData/>
  </xdr:twoCellAnchor>
  <xdr:twoCellAnchor editAs="oneCell">
    <xdr:from>
      <xdr:col>2</xdr:col>
      <xdr:colOff>25400</xdr:colOff>
      <xdr:row>0</xdr:row>
      <xdr:rowOff>95250</xdr:rowOff>
    </xdr:from>
    <xdr:to>
      <xdr:col>2</xdr:col>
      <xdr:colOff>76200</xdr:colOff>
      <xdr:row>0</xdr:row>
      <xdr:rowOff>146050</xdr:rowOff>
    </xdr:to>
    <xdr:pic macro="[1]!DesignIconClicked">
      <xdr:nvPicPr>
        <xdr:cNvPr id="25" name="BEx7C40FNZ10VJEWE4OEJBHFCZ9J">
          <a:extLst>
            <a:ext uri="{FF2B5EF4-FFF2-40B4-BE49-F238E27FC236}">
              <a16:creationId xmlns="" xmlns:a16="http://schemas.microsoft.com/office/drawing/2014/main" id="{09A39C88-AD23-4922-B908-439F7CA30CBB}"/>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19500" y="1600200"/>
          <a:ext cx="50800" cy="50800"/>
        </a:xfrm>
        <a:prstGeom prst="rect">
          <a:avLst/>
        </a:prstGeom>
      </xdr:spPr>
    </xdr:pic>
    <xdr:clientData/>
  </xdr:twoCellAnchor>
  <xdr:twoCellAnchor editAs="oneCell">
    <xdr:from>
      <xdr:col>3</xdr:col>
      <xdr:colOff>25400</xdr:colOff>
      <xdr:row>0</xdr:row>
      <xdr:rowOff>95250</xdr:rowOff>
    </xdr:from>
    <xdr:to>
      <xdr:col>3</xdr:col>
      <xdr:colOff>76200</xdr:colOff>
      <xdr:row>0</xdr:row>
      <xdr:rowOff>146050</xdr:rowOff>
    </xdr:to>
    <xdr:pic macro="[1]!DesignIconClicked">
      <xdr:nvPicPr>
        <xdr:cNvPr id="26" name="BExQ1TGBNU8FO72POSFZMB1X7M1E">
          <a:extLst>
            <a:ext uri="{FF2B5EF4-FFF2-40B4-BE49-F238E27FC236}">
              <a16:creationId xmlns="" xmlns:a16="http://schemas.microsoft.com/office/drawing/2014/main" id="{109471E1-9411-4EAD-B76F-6FFAF47AE711}"/>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508500" y="1600200"/>
          <a:ext cx="50800" cy="50800"/>
        </a:xfrm>
        <a:prstGeom prst="rect">
          <a:avLst/>
        </a:prstGeom>
      </xdr:spPr>
    </xdr:pic>
    <xdr:clientData/>
  </xdr:twoCellAnchor>
  <xdr:oneCellAnchor>
    <xdr:from>
      <xdr:col>1</xdr:col>
      <xdr:colOff>47625</xdr:colOff>
      <xdr:row>119</xdr:row>
      <xdr:rowOff>0</xdr:rowOff>
    </xdr:from>
    <xdr:ext cx="123825" cy="123825"/>
    <xdr:pic macro="[1]!DesignIconClicked">
      <xdr:nvPicPr>
        <xdr:cNvPr id="27" name="BExZMRC09W87CY4B73NPZMNH21AH" descr="78CUMI0OVLYJRSDRQ3V2YX812" hidden="1">
          <a:extLst>
            <a:ext uri="{FF2B5EF4-FFF2-40B4-BE49-F238E27FC236}">
              <a16:creationId xmlns="" xmlns:a16="http://schemas.microsoft.com/office/drawing/2014/main" id="{4C5EDA85-4C72-45C3-A742-C4C88B827BE1}"/>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393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28" name="BExZXVFJ4DY4I24AARDT4AMP6EN1" descr="TXSMH2MTH86CYKA26740RQPUC" hidden="1">
          <a:extLst>
            <a:ext uri="{FF2B5EF4-FFF2-40B4-BE49-F238E27FC236}">
              <a16:creationId xmlns="" xmlns:a16="http://schemas.microsoft.com/office/drawing/2014/main" id="{13380950-931D-4904-9D6E-F3A8C80D1E3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393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29" name="BExMF7LICJLPXSHM63A6EQ79YQKG" descr="U084VZL15IMB1OFRRAY6GVKAE" hidden="1">
          <a:extLst>
            <a:ext uri="{FF2B5EF4-FFF2-40B4-BE49-F238E27FC236}">
              <a16:creationId xmlns="" xmlns:a16="http://schemas.microsoft.com/office/drawing/2014/main" id="{77936F80-5909-4281-A44A-D1DE5771A3D6}"/>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30" name="BExS343F8GCKP6HTF9Y97L133DX8" descr="ZRF0KB1IYQSNV63CTXT25G67G" hidden="1">
          <a:extLst>
            <a:ext uri="{FF2B5EF4-FFF2-40B4-BE49-F238E27FC236}">
              <a16:creationId xmlns="" xmlns:a16="http://schemas.microsoft.com/office/drawing/2014/main" id="{EE6B5086-5A1D-4F4F-880A-738082C7C1E2}"/>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119</xdr:row>
      <xdr:rowOff>0</xdr:rowOff>
    </xdr:from>
    <xdr:ext cx="123825" cy="123825"/>
    <xdr:pic macro="[1]!DesignIconClicked">
      <xdr:nvPicPr>
        <xdr:cNvPr id="31" name="BExRZO0PLWWMCLGRH7EH6UXYWGAJ" descr="9D4GQ34QB727H10MA3SSAR2R9" hidden="1">
          <a:extLst>
            <a:ext uri="{FF2B5EF4-FFF2-40B4-BE49-F238E27FC236}">
              <a16:creationId xmlns="" xmlns:a16="http://schemas.microsoft.com/office/drawing/2014/main" id="{CF98FE53-84E3-46D4-9974-C12F9E11A852}"/>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035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32" name="BExBDP6HNAAJUM39SE5G2C8BKNRQ" descr="1TM64TL2QIMYV7WYSV2VLGXY4" hidden="1">
          <a:extLst>
            <a:ext uri="{FF2B5EF4-FFF2-40B4-BE49-F238E27FC236}">
              <a16:creationId xmlns="" xmlns:a16="http://schemas.microsoft.com/office/drawing/2014/main" id="{DF0F0ECF-4BC6-4EFF-9903-0C0DA8E3101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33" name="BExQEGJP61DL2NZY6LMBHBZ0J5YT" descr="D6ZNRZJ7EX4GZT9RO8LE0C905" hidden="1">
          <a:extLst>
            <a:ext uri="{FF2B5EF4-FFF2-40B4-BE49-F238E27FC236}">
              <a16:creationId xmlns="" xmlns:a16="http://schemas.microsoft.com/office/drawing/2014/main" id="{474CA9A1-7FD6-4DF9-B0EF-3F971B74EAB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34" name="BEx1QZGQZBAWJ8591VXEIPUOVS7X" descr="MEW27CPIFG44B7E7HEQUUF5QF" hidden="1">
          <a:extLst>
            <a:ext uri="{FF2B5EF4-FFF2-40B4-BE49-F238E27FC236}">
              <a16:creationId xmlns="" xmlns:a16="http://schemas.microsoft.com/office/drawing/2014/main" id="{4E7ED55A-F581-46A4-8C9B-E36ABD6D097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119</xdr:row>
      <xdr:rowOff>0</xdr:rowOff>
    </xdr:from>
    <xdr:ext cx="123825" cy="123825"/>
    <xdr:pic macro="[1]!DesignIconClicked">
      <xdr:nvPicPr>
        <xdr:cNvPr id="35" name="BExTY1BCS6HZIF6HI5491FGHDVAE" descr="MJ6976KI2UH1IE8M227DUYXMJ" hidden="1">
          <a:extLst>
            <a:ext uri="{FF2B5EF4-FFF2-40B4-BE49-F238E27FC236}">
              <a16:creationId xmlns="" xmlns:a16="http://schemas.microsoft.com/office/drawing/2014/main" id="{802226A2-9D71-4C4A-92D5-28C0F8C40BEF}"/>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774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119</xdr:row>
      <xdr:rowOff>0</xdr:rowOff>
    </xdr:from>
    <xdr:ext cx="47625" cy="47625"/>
    <xdr:pic macro="[1]!DesignIconClicked">
      <xdr:nvPicPr>
        <xdr:cNvPr id="70" name="BExU3EX5JJCXCII4YKUJBFBGIJR2" descr="OF5ZI9PI5WH36VPANJ2DYLNMI" hidden="1">
          <a:extLst>
            <a:ext uri="{FF2B5EF4-FFF2-40B4-BE49-F238E27FC236}">
              <a16:creationId xmlns="" xmlns:a16="http://schemas.microsoft.com/office/drawing/2014/main" id="{ADFBD4CE-9F3F-4B71-82CF-621A60D774B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119</xdr:row>
      <xdr:rowOff>0</xdr:rowOff>
    </xdr:from>
    <xdr:ext cx="47625" cy="47625"/>
    <xdr:pic macro="[1]!DesignIconClicked">
      <xdr:nvPicPr>
        <xdr:cNvPr id="71" name="BEx5BJQWS6YWHH4ZMSUAMD641V6Y" descr="ZTMFMXCIQSECDX38ALEFHUB00" hidden="1">
          <a:extLst>
            <a:ext uri="{FF2B5EF4-FFF2-40B4-BE49-F238E27FC236}">
              <a16:creationId xmlns="" xmlns:a16="http://schemas.microsoft.com/office/drawing/2014/main" id="{0AA3D59F-C12D-40CB-AA14-6C98FCEB4C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3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4</xdr:col>
      <xdr:colOff>19050</xdr:colOff>
      <xdr:row>119</xdr:row>
      <xdr:rowOff>0</xdr:rowOff>
    </xdr:from>
    <xdr:ext cx="47625" cy="47625"/>
    <xdr:pic macro="[1]!DesignIconClicked">
      <xdr:nvPicPr>
        <xdr:cNvPr id="72" name="BExIFSCLN1G86X78PFLTSMRP0US5" descr="9JK4SPV4DG7VTCZIILWHXQU5J" hidden="1">
          <a:extLst>
            <a:ext uri="{FF2B5EF4-FFF2-40B4-BE49-F238E27FC236}">
              <a16:creationId xmlns="" xmlns:a16="http://schemas.microsoft.com/office/drawing/2014/main" id="{940A1667-47D6-4A98-BD6F-E8685BADAA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02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119</xdr:row>
      <xdr:rowOff>0</xdr:rowOff>
    </xdr:from>
    <xdr:ext cx="47625" cy="47625"/>
    <xdr:pic macro="[1]!DesignIconClicked">
      <xdr:nvPicPr>
        <xdr:cNvPr id="73" name="BExW9676P0SKCVKK25QCGHPA3PAD" descr="9A4PWZ20RMSRF0PNECCDM75CA" hidden="1">
          <a:extLst>
            <a:ext uri="{FF2B5EF4-FFF2-40B4-BE49-F238E27FC236}">
              <a16:creationId xmlns="" xmlns:a16="http://schemas.microsoft.com/office/drawing/2014/main" id="{C76BE3D6-8BB0-439D-8408-40AF00F0368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28575</xdr:colOff>
      <xdr:row>120</xdr:row>
      <xdr:rowOff>0</xdr:rowOff>
    </xdr:from>
    <xdr:ext cx="123825" cy="123825"/>
    <xdr:pic macro="[1]!DesignIconClicked">
      <xdr:nvPicPr>
        <xdr:cNvPr id="74" name="BExW253QPOZK9KW8BJC3LBXGCG2N" descr="Y5HX37BEUWSN1NEFJKZJXI3SX" hidden="1">
          <a:extLst>
            <a:ext uri="{FF2B5EF4-FFF2-40B4-BE49-F238E27FC236}">
              <a16:creationId xmlns="" xmlns:a16="http://schemas.microsoft.com/office/drawing/2014/main" id="{1E194406-498A-4457-93B6-215052FC128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4637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119</xdr:row>
      <xdr:rowOff>0</xdr:rowOff>
    </xdr:from>
    <xdr:ext cx="47625" cy="47625"/>
    <xdr:pic macro="[1]!DesignIconClicked">
      <xdr:nvPicPr>
        <xdr:cNvPr id="75" name="BExMM0AVUAIRNJLXB1FW8R0YB4ZZ" hidden="1">
          <a:extLst>
            <a:ext uri="{FF2B5EF4-FFF2-40B4-BE49-F238E27FC236}">
              <a16:creationId xmlns="" xmlns:a16="http://schemas.microsoft.com/office/drawing/2014/main" id="{1F470273-DF00-491C-9D2D-D38D17C0878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119</xdr:row>
      <xdr:rowOff>0</xdr:rowOff>
    </xdr:from>
    <xdr:ext cx="47625" cy="47625"/>
    <xdr:pic macro="[1]!DesignIconClicked">
      <xdr:nvPicPr>
        <xdr:cNvPr id="76" name="BExQ7SXS9VUG7P6CACU2J7R2SGIZ" hidden="1">
          <a:extLst>
            <a:ext uri="{FF2B5EF4-FFF2-40B4-BE49-F238E27FC236}">
              <a16:creationId xmlns="" xmlns:a16="http://schemas.microsoft.com/office/drawing/2014/main" id="{F7B92D91-FDA4-4FC5-A9C5-5266372B7D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368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119</xdr:row>
      <xdr:rowOff>0</xdr:rowOff>
    </xdr:from>
    <xdr:ext cx="47625" cy="47625"/>
    <xdr:pic macro="[1]!DesignIconClicked">
      <xdr:nvPicPr>
        <xdr:cNvPr id="77" name="BExUBK0YZ5VYFY8TTITJGJU9S06A" hidden="1">
          <a:extLst>
            <a:ext uri="{FF2B5EF4-FFF2-40B4-BE49-F238E27FC236}">
              <a16:creationId xmlns="" xmlns:a16="http://schemas.microsoft.com/office/drawing/2014/main" id="{09ACDC8D-C1B6-4C46-9617-E3EB27D6BA5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13150"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4</xdr:col>
      <xdr:colOff>28575</xdr:colOff>
      <xdr:row>119</xdr:row>
      <xdr:rowOff>0</xdr:rowOff>
    </xdr:from>
    <xdr:ext cx="47625" cy="47625"/>
    <xdr:pic macro="[1]!DesignIconClicked">
      <xdr:nvPicPr>
        <xdr:cNvPr id="78" name="BExS3JDQWF7U3F5JTEVOE16ASIYK" hidden="1">
          <a:extLst>
            <a:ext uri="{FF2B5EF4-FFF2-40B4-BE49-F238E27FC236}">
              <a16:creationId xmlns="" xmlns:a16="http://schemas.microsoft.com/office/drawing/2014/main" id="{E4872A42-197F-4C76-B5A4-7C148069774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11675" y="159067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47625</xdr:colOff>
      <xdr:row>121</xdr:row>
      <xdr:rowOff>0</xdr:rowOff>
    </xdr:from>
    <xdr:ext cx="123825" cy="123825"/>
    <xdr:pic macro="[1]!DesignIconClicked">
      <xdr:nvPicPr>
        <xdr:cNvPr id="79" name="BEx973S463FCQVJ7QDFBUIU0WJ3F" descr="ZQTVYL8DCSADVT0QMRXFLU0TR" hidden="1">
          <a:extLst>
            <a:ext uri="{FF2B5EF4-FFF2-40B4-BE49-F238E27FC236}">
              <a16:creationId xmlns="" xmlns:a16="http://schemas.microsoft.com/office/drawing/2014/main" id="{5FE989DE-D79D-490E-AE29-3B0A85E014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6542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120</xdr:row>
      <xdr:rowOff>0</xdr:rowOff>
    </xdr:from>
    <xdr:ext cx="123825" cy="123825"/>
    <xdr:pic macro="[1]!DesignIconClicked">
      <xdr:nvPicPr>
        <xdr:cNvPr id="80" name="BEx5FXJGJOT93D0J2IRJ3985IUMI" hidden="1">
          <a:extLst>
            <a:ext uri="{FF2B5EF4-FFF2-40B4-BE49-F238E27FC236}">
              <a16:creationId xmlns="" xmlns:a16="http://schemas.microsoft.com/office/drawing/2014/main" id="{704EAD0F-AC41-43D7-82B3-2A44C513A749}"/>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119</xdr:row>
      <xdr:rowOff>0</xdr:rowOff>
    </xdr:from>
    <xdr:ext cx="123825" cy="123825"/>
    <xdr:pic macro="[1]!DesignIconClicked">
      <xdr:nvPicPr>
        <xdr:cNvPr id="81" name="BEx3RTMHAR35NUAAK49TV6NU7EPA" descr="QFXLG4ZCXTRQSJYFCKJ58G9N8" hidden="1">
          <a:extLst>
            <a:ext uri="{FF2B5EF4-FFF2-40B4-BE49-F238E27FC236}">
              <a16:creationId xmlns="" xmlns:a16="http://schemas.microsoft.com/office/drawing/2014/main" id="{587DB959-D437-4348-A1F8-3A83BD66444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732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122</xdr:row>
      <xdr:rowOff>0</xdr:rowOff>
    </xdr:from>
    <xdr:ext cx="123825" cy="123825"/>
    <xdr:pic macro="[1]!DesignIconClicked">
      <xdr:nvPicPr>
        <xdr:cNvPr id="82" name="BExS8T38WLC2R738ZC7BDJQAKJAJ" descr="MRI962L5PB0E0YWXCIBN82VJH" hidden="1">
          <a:extLst>
            <a:ext uri="{FF2B5EF4-FFF2-40B4-BE49-F238E27FC236}">
              <a16:creationId xmlns="" xmlns:a16="http://schemas.microsoft.com/office/drawing/2014/main" id="{B4003FA5-6718-4B50-BA62-653D9B25F8B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0352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120</xdr:row>
      <xdr:rowOff>0</xdr:rowOff>
    </xdr:from>
    <xdr:ext cx="123825" cy="123825"/>
    <xdr:pic macro="[1]!DesignIconClicked">
      <xdr:nvPicPr>
        <xdr:cNvPr id="83" name="BEx5F64BJ6DCM4EJH81D5ZFNPZ0V" descr="7DJ9FILZD2YPS6X1JBP9E76TU" hidden="1">
          <a:extLst>
            <a:ext uri="{FF2B5EF4-FFF2-40B4-BE49-F238E27FC236}">
              <a16:creationId xmlns="" xmlns:a16="http://schemas.microsoft.com/office/drawing/2014/main" id="{239F81C9-74AC-44E4-97EF-C43C3CCE2CD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120</xdr:row>
      <xdr:rowOff>0</xdr:rowOff>
    </xdr:from>
    <xdr:ext cx="123825" cy="123825"/>
    <xdr:pic macro="[1]!DesignIconClicked">
      <xdr:nvPicPr>
        <xdr:cNvPr id="84" name="BExQEXXHA3EEXR44LT6RKCDWM6ZT" hidden="1">
          <a:extLst>
            <a:ext uri="{FF2B5EF4-FFF2-40B4-BE49-F238E27FC236}">
              <a16:creationId xmlns="" xmlns:a16="http://schemas.microsoft.com/office/drawing/2014/main" id="{70780C57-BADD-40D8-9F52-0F2BD35C5C5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124</xdr:row>
      <xdr:rowOff>0</xdr:rowOff>
    </xdr:from>
    <xdr:ext cx="123825" cy="123825"/>
    <xdr:pic macro="[1]!DesignIconClicked">
      <xdr:nvPicPr>
        <xdr:cNvPr id="85" name="BEx1X6AMHV6ZK3UJB2BXIJTJHYJU" descr="OALR4L95ELQLZ1Y1LETHM1CS9" hidden="1">
          <a:extLst>
            <a:ext uri="{FF2B5EF4-FFF2-40B4-BE49-F238E27FC236}">
              <a16:creationId xmlns="" xmlns:a16="http://schemas.microsoft.com/office/drawing/2014/main" id="{D4DBB28E-78AC-4C32-825D-9EE13CF6D97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035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9525</xdr:colOff>
      <xdr:row>119</xdr:row>
      <xdr:rowOff>0</xdr:rowOff>
    </xdr:from>
    <xdr:ext cx="123825" cy="123825"/>
    <xdr:pic macro="[1]!DesignIconClicked">
      <xdr:nvPicPr>
        <xdr:cNvPr id="86" name="BExSDIVCE09QKG3CT52PHCS6ZJ09" descr="9F076L7EQCF2COMMGCQG6BQGU" hidden="1">
          <a:extLst>
            <a:ext uri="{FF2B5EF4-FFF2-40B4-BE49-F238E27FC236}">
              <a16:creationId xmlns="" xmlns:a16="http://schemas.microsoft.com/office/drawing/2014/main" id="{2FA9CC84-1A97-44F8-8879-4E4FE3034C1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7325" y="1631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124</xdr:row>
      <xdr:rowOff>0</xdr:rowOff>
    </xdr:from>
    <xdr:ext cx="123825" cy="123825"/>
    <xdr:pic macro="[1]!DesignIconClicked">
      <xdr:nvPicPr>
        <xdr:cNvPr id="87" name="BExOCUIOFQWUGTBU5ESTW3EYEP5C" descr="9BNF49V0R6VVYPHEVMJ3ABDQZ" hidden="1">
          <a:extLst>
            <a:ext uri="{FF2B5EF4-FFF2-40B4-BE49-F238E27FC236}">
              <a16:creationId xmlns="" xmlns:a16="http://schemas.microsoft.com/office/drawing/2014/main" id="{788D600B-6314-4CD3-A276-39AB5C8A9F49}"/>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266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123</xdr:row>
      <xdr:rowOff>0</xdr:rowOff>
    </xdr:from>
    <xdr:ext cx="123825" cy="123825"/>
    <xdr:pic macro="[1]!DesignIconClicked">
      <xdr:nvPicPr>
        <xdr:cNvPr id="88" name="BExU65O9OE4B4MQ2A3OYH13M8BZJ" descr="3INNIMMPDBB0JF37L81M6ID21" hidden="1">
          <a:extLst>
            <a:ext uri="{FF2B5EF4-FFF2-40B4-BE49-F238E27FC236}">
              <a16:creationId xmlns="" xmlns:a16="http://schemas.microsoft.com/office/drawing/2014/main" id="{075AB719-482E-46C8-A170-C17E0558A3F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139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122</xdr:row>
      <xdr:rowOff>0</xdr:rowOff>
    </xdr:from>
    <xdr:ext cx="123825" cy="123825"/>
    <xdr:pic macro="[1]!DesignIconClicked">
      <xdr:nvPicPr>
        <xdr:cNvPr id="89" name="BExOPRCR0UW7TKXSV5WDTL348FGL" descr="S9JM17GP1802LHN4GT14BJYIC" hidden="1">
          <a:extLst>
            <a:ext uri="{FF2B5EF4-FFF2-40B4-BE49-F238E27FC236}">
              <a16:creationId xmlns="" xmlns:a16="http://schemas.microsoft.com/office/drawing/2014/main" id="{68D039BB-574C-4A8B-A888-AD3D0214639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012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121</xdr:row>
      <xdr:rowOff>0</xdr:rowOff>
    </xdr:from>
    <xdr:ext cx="123825" cy="123825"/>
    <xdr:pic macro="[1]!DesignIconClicked">
      <xdr:nvPicPr>
        <xdr:cNvPr id="90" name="BEx5OESAY2W8SEGI3TSB65EHJ04B" descr="9CN2Y88X8WYV1HWZG1QILY9BK" hidden="1">
          <a:extLst>
            <a:ext uri="{FF2B5EF4-FFF2-40B4-BE49-F238E27FC236}">
              <a16:creationId xmlns="" xmlns:a16="http://schemas.microsoft.com/office/drawing/2014/main" id="{AE6A79A3-3478-4C95-8DC2-95298C1CA65F}"/>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885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120</xdr:row>
      <xdr:rowOff>0</xdr:rowOff>
    </xdr:from>
    <xdr:ext cx="123825" cy="123825"/>
    <xdr:pic macro="[1]!DesignIconClicked">
      <xdr:nvPicPr>
        <xdr:cNvPr id="91" name="BExGMWEQ2BYRY9BAO5T1X850MJN1" descr="AZ9ST0XDIOP50HSUFO5V31BR0" hidden="1">
          <a:extLst>
            <a:ext uri="{FF2B5EF4-FFF2-40B4-BE49-F238E27FC236}">
              <a16:creationId xmlns="" xmlns:a16="http://schemas.microsoft.com/office/drawing/2014/main" id="{A8D5DDC0-14C6-4D3B-848A-43DD3E9A426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1758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1</xdr:col>
      <xdr:colOff>25400</xdr:colOff>
      <xdr:row>119</xdr:row>
      <xdr:rowOff>0</xdr:rowOff>
    </xdr:from>
    <xdr:to>
      <xdr:col>1</xdr:col>
      <xdr:colOff>76200</xdr:colOff>
      <xdr:row>119</xdr:row>
      <xdr:rowOff>50800</xdr:rowOff>
    </xdr:to>
    <xdr:pic macro="[1]!DesignIconClicked">
      <xdr:nvPicPr>
        <xdr:cNvPr id="92" name="BEx3JIZ0F35ZMD9NR11EFIY2XU3Y">
          <a:extLst>
            <a:ext uri="{FF2B5EF4-FFF2-40B4-BE49-F238E27FC236}">
              <a16:creationId xmlns="" xmlns:a16="http://schemas.microsoft.com/office/drawing/2014/main" id="{AC434931-9E0F-443C-8784-17C5D5B1008E}"/>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743200" y="1600200"/>
          <a:ext cx="50800" cy="50800"/>
        </a:xfrm>
        <a:prstGeom prst="rect">
          <a:avLst/>
        </a:prstGeom>
      </xdr:spPr>
    </xdr:pic>
    <xdr:clientData/>
  </xdr:twoCellAnchor>
  <xdr:twoCellAnchor editAs="oneCell">
    <xdr:from>
      <xdr:col>2</xdr:col>
      <xdr:colOff>25400</xdr:colOff>
      <xdr:row>119</xdr:row>
      <xdr:rowOff>0</xdr:rowOff>
    </xdr:from>
    <xdr:to>
      <xdr:col>2</xdr:col>
      <xdr:colOff>76200</xdr:colOff>
      <xdr:row>119</xdr:row>
      <xdr:rowOff>50800</xdr:rowOff>
    </xdr:to>
    <xdr:pic macro="[1]!DesignIconClicked">
      <xdr:nvPicPr>
        <xdr:cNvPr id="93" name="BEx7C40FNZ10VJEWE4OEJBHFCZ9J">
          <a:extLst>
            <a:ext uri="{FF2B5EF4-FFF2-40B4-BE49-F238E27FC236}">
              <a16:creationId xmlns="" xmlns:a16="http://schemas.microsoft.com/office/drawing/2014/main" id="{3EBD860D-5B62-48C5-B3BC-AF382FBD8160}"/>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619500" y="1600200"/>
          <a:ext cx="50800" cy="50800"/>
        </a:xfrm>
        <a:prstGeom prst="rect">
          <a:avLst/>
        </a:prstGeom>
      </xdr:spPr>
    </xdr:pic>
    <xdr:clientData/>
  </xdr:twoCellAnchor>
  <xdr:twoCellAnchor editAs="oneCell">
    <xdr:from>
      <xdr:col>4</xdr:col>
      <xdr:colOff>25400</xdr:colOff>
      <xdr:row>119</xdr:row>
      <xdr:rowOff>0</xdr:rowOff>
    </xdr:from>
    <xdr:to>
      <xdr:col>4</xdr:col>
      <xdr:colOff>76200</xdr:colOff>
      <xdr:row>119</xdr:row>
      <xdr:rowOff>50800</xdr:rowOff>
    </xdr:to>
    <xdr:pic macro="[1]!DesignIconClicked">
      <xdr:nvPicPr>
        <xdr:cNvPr id="94" name="BExQ1TGBNU8FO72POSFZMB1X7M1E">
          <a:extLst>
            <a:ext uri="{FF2B5EF4-FFF2-40B4-BE49-F238E27FC236}">
              <a16:creationId xmlns="" xmlns:a16="http://schemas.microsoft.com/office/drawing/2014/main" id="{DDE0B4A0-F16E-449C-9BE8-CF13DB2B21FB}"/>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508500" y="1600200"/>
          <a:ext cx="50800" cy="50800"/>
        </a:xfrm>
        <a:prstGeom prst="rect">
          <a:avLst/>
        </a:prstGeom>
      </xdr:spPr>
    </xdr:pic>
    <xdr:clientData/>
  </xdr:twoCellAnchor>
  <xdr:oneCellAnchor>
    <xdr:from>
      <xdr:col>1</xdr:col>
      <xdr:colOff>47625</xdr:colOff>
      <xdr:row>125</xdr:row>
      <xdr:rowOff>0</xdr:rowOff>
    </xdr:from>
    <xdr:ext cx="123825" cy="123825"/>
    <xdr:pic macro="[1]!DesignIconClicked">
      <xdr:nvPicPr>
        <xdr:cNvPr id="95" name="BExZMRC09W87CY4B73NPZMNH21AH" descr="78CUMI0OVLYJRSDRQ3V2YX812" hidden="1">
          <a:extLst>
            <a:ext uri="{FF2B5EF4-FFF2-40B4-BE49-F238E27FC236}">
              <a16:creationId xmlns="" xmlns:a16="http://schemas.microsoft.com/office/drawing/2014/main" id="{84E28E7E-B8E7-4D94-8A6E-D7964EEB828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393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124</xdr:row>
      <xdr:rowOff>9525</xdr:rowOff>
    </xdr:from>
    <xdr:ext cx="123825" cy="123825"/>
    <xdr:pic macro="[1]!DesignIconClicked">
      <xdr:nvPicPr>
        <xdr:cNvPr id="96" name="BExZXVFJ4DY4I24AARDT4AMP6EN1" descr="TXSMH2MTH86CYKA26740RQPUC" hidden="1">
          <a:extLst>
            <a:ext uri="{FF2B5EF4-FFF2-40B4-BE49-F238E27FC236}">
              <a16:creationId xmlns="" xmlns:a16="http://schemas.microsoft.com/office/drawing/2014/main" id="{3E2CE8F4-4813-4B8B-A103-61BF3DEA082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393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126</xdr:row>
      <xdr:rowOff>0</xdr:rowOff>
    </xdr:from>
    <xdr:ext cx="123825" cy="123825"/>
    <xdr:pic macro="[1]!DesignIconClicked">
      <xdr:nvPicPr>
        <xdr:cNvPr id="97" name="BExMF7LICJLPXSHM63A6EQ79YQKG" descr="U084VZL15IMB1OFRRAY6GVKAE" hidden="1">
          <a:extLst>
            <a:ext uri="{FF2B5EF4-FFF2-40B4-BE49-F238E27FC236}">
              <a16:creationId xmlns="" xmlns:a16="http://schemas.microsoft.com/office/drawing/2014/main" id="{9F48B772-C9CE-417B-B7EA-CDE5B6E7042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125</xdr:row>
      <xdr:rowOff>0</xdr:rowOff>
    </xdr:from>
    <xdr:ext cx="123825" cy="123825"/>
    <xdr:pic macro="[1]!DesignIconClicked">
      <xdr:nvPicPr>
        <xdr:cNvPr id="98" name="BExS343F8GCKP6HTF9Y97L133DX8" descr="ZRF0KB1IYQSNV63CTXT25G67G" hidden="1">
          <a:extLst>
            <a:ext uri="{FF2B5EF4-FFF2-40B4-BE49-F238E27FC236}">
              <a16:creationId xmlns="" xmlns:a16="http://schemas.microsoft.com/office/drawing/2014/main" id="{382AAA57-F78C-4C61-9F02-866DAAEACD1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520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85725</xdr:colOff>
      <xdr:row>125</xdr:row>
      <xdr:rowOff>0</xdr:rowOff>
    </xdr:from>
    <xdr:ext cx="123825" cy="123825"/>
    <xdr:pic macro="[1]!DesignIconClicked">
      <xdr:nvPicPr>
        <xdr:cNvPr id="99" name="BExRZO0PLWWMCLGRH7EH6UXYWGAJ" descr="9D4GQ34QB727H10MA3SSAR2R9" hidden="1">
          <a:extLst>
            <a:ext uri="{FF2B5EF4-FFF2-40B4-BE49-F238E27FC236}">
              <a16:creationId xmlns="" xmlns:a16="http://schemas.microsoft.com/office/drawing/2014/main" id="{21C12EBE-91C9-442C-9C85-8E81F6601B9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035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126</xdr:row>
      <xdr:rowOff>0</xdr:rowOff>
    </xdr:from>
    <xdr:ext cx="123825" cy="123825"/>
    <xdr:pic macro="[1]!DesignIconClicked">
      <xdr:nvPicPr>
        <xdr:cNvPr id="100" name="BExBDP6HNAAJUM39SE5G2C8BKNRQ" descr="1TM64TL2QIMYV7WYSV2VLGXY4" hidden="1">
          <a:extLst>
            <a:ext uri="{FF2B5EF4-FFF2-40B4-BE49-F238E27FC236}">
              <a16:creationId xmlns="" xmlns:a16="http://schemas.microsoft.com/office/drawing/2014/main" id="{6A8310E8-1C4B-4B62-94B1-DC5BED0A2B2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127</xdr:row>
      <xdr:rowOff>0</xdr:rowOff>
    </xdr:from>
    <xdr:ext cx="123825" cy="123825"/>
    <xdr:pic macro="[1]!DesignIconClicked">
      <xdr:nvPicPr>
        <xdr:cNvPr id="101" name="BExQEGJP61DL2NZY6LMBHBZ0J5YT" descr="D6ZNRZJ7EX4GZT9RO8LE0C905" hidden="1">
          <a:extLst>
            <a:ext uri="{FF2B5EF4-FFF2-40B4-BE49-F238E27FC236}">
              <a16:creationId xmlns="" xmlns:a16="http://schemas.microsoft.com/office/drawing/2014/main" id="{4E3145D2-4E61-46CA-9143-A5043365A7DF}"/>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125</xdr:row>
      <xdr:rowOff>0</xdr:rowOff>
    </xdr:from>
    <xdr:ext cx="123825" cy="123825"/>
    <xdr:pic macro="[1]!DesignIconClicked">
      <xdr:nvPicPr>
        <xdr:cNvPr id="102" name="BEx1QZGQZBAWJ8591VXEIPUOVS7X" descr="MEW27CPIFG44B7E7HEQUUF5QF" hidden="1">
          <a:extLst>
            <a:ext uri="{FF2B5EF4-FFF2-40B4-BE49-F238E27FC236}">
              <a16:creationId xmlns="" xmlns:a16="http://schemas.microsoft.com/office/drawing/2014/main" id="{1ECECA79-A7E2-419A-B310-D065211FA49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647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47625</xdr:colOff>
      <xdr:row>126</xdr:row>
      <xdr:rowOff>0</xdr:rowOff>
    </xdr:from>
    <xdr:ext cx="123825" cy="123825"/>
    <xdr:pic macro="[1]!DesignIconClicked">
      <xdr:nvPicPr>
        <xdr:cNvPr id="103" name="BExTY1BCS6HZIF6HI5491FGHDVAE" descr="MJ6976KI2UH1IE8M227DUYXMJ" hidden="1">
          <a:extLst>
            <a:ext uri="{FF2B5EF4-FFF2-40B4-BE49-F238E27FC236}">
              <a16:creationId xmlns="" xmlns:a16="http://schemas.microsoft.com/office/drawing/2014/main" id="{D349FE68-C9D3-4331-A29A-21323DC785E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765425" y="27749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twoCellAnchor editAs="oneCell">
    <xdr:from>
      <xdr:col>3</xdr:col>
      <xdr:colOff>31750</xdr:colOff>
      <xdr:row>0</xdr:row>
      <xdr:rowOff>95250</xdr:rowOff>
    </xdr:from>
    <xdr:to>
      <xdr:col>3</xdr:col>
      <xdr:colOff>82550</xdr:colOff>
      <xdr:row>0</xdr:row>
      <xdr:rowOff>146050</xdr:rowOff>
    </xdr:to>
    <xdr:pic macro="[1]!DesignIconClicked">
      <xdr:nvPicPr>
        <xdr:cNvPr id="104" name="BExW4YP9623NTYAXALXKAGZP3BA1">
          <a:extLst>
            <a:ext uri="{FF2B5EF4-FFF2-40B4-BE49-F238E27FC236}">
              <a16:creationId xmlns="" xmlns:a16="http://schemas.microsoft.com/office/drawing/2014/main" id="{30322477-2470-49CC-A7CA-2C20C9BD08D1}"/>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1996400" y="1600200"/>
          <a:ext cx="50800" cy="50800"/>
        </a:xfrm>
        <a:prstGeom prst="rect">
          <a:avLst/>
        </a:prstGeom>
      </xdr:spPr>
    </xdr:pic>
    <xdr:clientData/>
  </xdr:twoCellAnchor>
  <xdr:twoCellAnchor editAs="oneCell">
    <xdr:from>
      <xdr:col>10</xdr:col>
      <xdr:colOff>19050</xdr:colOff>
      <xdr:row>0</xdr:row>
      <xdr:rowOff>95250</xdr:rowOff>
    </xdr:from>
    <xdr:to>
      <xdr:col>10</xdr:col>
      <xdr:colOff>69850</xdr:colOff>
      <xdr:row>0</xdr:row>
      <xdr:rowOff>146050</xdr:rowOff>
    </xdr:to>
    <xdr:pic macro="[1]!DesignIconClicked">
      <xdr:nvPicPr>
        <xdr:cNvPr id="106" name="BExXNR41C4RDQTO9S3QTUT5QL99Y">
          <a:extLst>
            <a:ext uri="{FF2B5EF4-FFF2-40B4-BE49-F238E27FC236}">
              <a16:creationId xmlns="" xmlns:a16="http://schemas.microsoft.com/office/drawing/2014/main" id="{DEB94D62-BC6B-4DA3-B70B-76B456FCE591}"/>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849800" y="1600200"/>
          <a:ext cx="50800" cy="50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19050</xdr:colOff>
      <xdr:row>0</xdr:row>
      <xdr:rowOff>85725</xdr:rowOff>
    </xdr:from>
    <xdr:ext cx="47625" cy="47625"/>
    <xdr:pic macro="[1]!DesignIconClicked">
      <xdr:nvPicPr>
        <xdr:cNvPr id="2" name="BExU3EX5JJCXCII4YKUJBFBGIJR2" descr="OF5ZI9PI5WH36VPANJ2DYLNMI" hidden="1">
          <a:extLst>
            <a:ext uri="{FF2B5EF4-FFF2-40B4-BE49-F238E27FC236}">
              <a16:creationId xmlns="" xmlns:a16="http://schemas.microsoft.com/office/drawing/2014/main" id="{B584FA4E-2193-4D9A-9064-E711B2DD455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3" name="BEx5BJQWS6YWHH4ZMSUAMD641V6Y" descr="ZTMFMXCIQSECDX38ALEFHUB00" hidden="1">
          <a:extLst>
            <a:ext uri="{FF2B5EF4-FFF2-40B4-BE49-F238E27FC236}">
              <a16:creationId xmlns="" xmlns:a16="http://schemas.microsoft.com/office/drawing/2014/main" id="{6DDC3A4D-E1F3-4C91-B66D-1CE79CA699A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987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3</xdr:col>
      <xdr:colOff>19050</xdr:colOff>
      <xdr:row>0</xdr:row>
      <xdr:rowOff>85725</xdr:rowOff>
    </xdr:from>
    <xdr:ext cx="47625" cy="47625"/>
    <xdr:pic macro="[1]!DesignIconClicked">
      <xdr:nvPicPr>
        <xdr:cNvPr id="4" name="BExIFSCLN1G86X78PFLTSMRP0US5" descr="9JK4SPV4DG7VTCZIILWHXQU5J" hidden="1">
          <a:extLst>
            <a:ext uri="{FF2B5EF4-FFF2-40B4-BE49-F238E27FC236}">
              <a16:creationId xmlns="" xmlns:a16="http://schemas.microsoft.com/office/drawing/2014/main" id="{3CF0E449-D223-44AF-B815-8B6ED78FA8F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1945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85725</xdr:rowOff>
    </xdr:from>
    <xdr:ext cx="47625" cy="47625"/>
    <xdr:pic macro="[1]!DesignIconClicked">
      <xdr:nvPicPr>
        <xdr:cNvPr id="5" name="BExW9676P0SKCVKK25QCGHPA3PAD" descr="9A4PWZ20RMSRF0PNECCDM75CA" hidden="1">
          <a:extLst>
            <a:ext uri="{FF2B5EF4-FFF2-40B4-BE49-F238E27FC236}">
              <a16:creationId xmlns="" xmlns:a16="http://schemas.microsoft.com/office/drawing/2014/main" id="{D219B0A9-A6EC-4E09-96B6-FAA892D3EF8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1</xdr:col>
      <xdr:colOff>19050</xdr:colOff>
      <xdr:row>0</xdr:row>
      <xdr:rowOff>85725</xdr:rowOff>
    </xdr:from>
    <xdr:ext cx="47625" cy="47625"/>
    <xdr:pic macro="[1]!DesignIconClicked">
      <xdr:nvPicPr>
        <xdr:cNvPr id="6" name="BExMM0AVUAIRNJLXB1FW8R0YB4ZZ" hidden="1">
          <a:extLst>
            <a:ext uri="{FF2B5EF4-FFF2-40B4-BE49-F238E27FC236}">
              <a16:creationId xmlns="" xmlns:a16="http://schemas.microsoft.com/office/drawing/2014/main" id="{B45009E5-22E9-4749-8AFA-493526B28E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1</xdr:col>
      <xdr:colOff>19050</xdr:colOff>
      <xdr:row>0</xdr:row>
      <xdr:rowOff>85725</xdr:rowOff>
    </xdr:from>
    <xdr:ext cx="47625" cy="47625"/>
    <xdr:pic macro="[1]!DesignIconClicked">
      <xdr:nvPicPr>
        <xdr:cNvPr id="7" name="BExQ7SXS9VUG7P6CACU2J7R2SGIZ" hidden="1">
          <a:extLst>
            <a:ext uri="{FF2B5EF4-FFF2-40B4-BE49-F238E27FC236}">
              <a16:creationId xmlns="" xmlns:a16="http://schemas.microsoft.com/office/drawing/2014/main" id="{C4095022-64EF-4538-B0C0-49BE74717DD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3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2</xdr:col>
      <xdr:colOff>19050</xdr:colOff>
      <xdr:row>0</xdr:row>
      <xdr:rowOff>85725</xdr:rowOff>
    </xdr:from>
    <xdr:ext cx="47625" cy="47625"/>
    <xdr:pic macro="[1]!DesignIconClicked">
      <xdr:nvPicPr>
        <xdr:cNvPr id="8" name="BExUBK0YZ5VYFY8TTITJGJU9S06A" hidden="1">
          <a:extLst>
            <a:ext uri="{FF2B5EF4-FFF2-40B4-BE49-F238E27FC236}">
              <a16:creationId xmlns="" xmlns:a16="http://schemas.microsoft.com/office/drawing/2014/main" id="{7E93D109-BD55-4147-8451-95147B89E4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98700"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3</xdr:col>
      <xdr:colOff>28575</xdr:colOff>
      <xdr:row>0</xdr:row>
      <xdr:rowOff>85725</xdr:rowOff>
    </xdr:from>
    <xdr:ext cx="47625" cy="47625"/>
    <xdr:pic macro="[1]!DesignIconClicked">
      <xdr:nvPicPr>
        <xdr:cNvPr id="9" name="BExS3JDQWF7U3F5JTEVOE16ASIYK" hidden="1">
          <a:extLst>
            <a:ext uri="{FF2B5EF4-FFF2-40B4-BE49-F238E27FC236}">
              <a16:creationId xmlns="" xmlns:a16="http://schemas.microsoft.com/office/drawing/2014/main" id="{21D35BDE-FB54-4832-995B-BB5883154F0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28975" y="85725"/>
          <a:ext cx="47625" cy="476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twoCellAnchor editAs="oneCell">
    <xdr:from>
      <xdr:col>1</xdr:col>
      <xdr:colOff>25400</xdr:colOff>
      <xdr:row>0</xdr:row>
      <xdr:rowOff>95250</xdr:rowOff>
    </xdr:from>
    <xdr:to>
      <xdr:col>1</xdr:col>
      <xdr:colOff>76200</xdr:colOff>
      <xdr:row>0</xdr:row>
      <xdr:rowOff>146050</xdr:rowOff>
    </xdr:to>
    <xdr:pic macro="[1]!DesignIconClicked">
      <xdr:nvPicPr>
        <xdr:cNvPr id="10" name="BEx3JIZ0F35ZMD9NR11EFIY2XU3Y">
          <a:extLst>
            <a:ext uri="{FF2B5EF4-FFF2-40B4-BE49-F238E27FC236}">
              <a16:creationId xmlns="" xmlns:a16="http://schemas.microsoft.com/office/drawing/2014/main" id="{27440426-0E3F-427E-A309-E55A7A711F67}"/>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650" y="95250"/>
          <a:ext cx="50800" cy="50800"/>
        </a:xfrm>
        <a:prstGeom prst="rect">
          <a:avLst/>
        </a:prstGeom>
      </xdr:spPr>
    </xdr:pic>
    <xdr:clientData/>
  </xdr:twoCellAnchor>
  <xdr:twoCellAnchor editAs="oneCell">
    <xdr:from>
      <xdr:col>2</xdr:col>
      <xdr:colOff>25400</xdr:colOff>
      <xdr:row>0</xdr:row>
      <xdr:rowOff>95250</xdr:rowOff>
    </xdr:from>
    <xdr:to>
      <xdr:col>2</xdr:col>
      <xdr:colOff>76200</xdr:colOff>
      <xdr:row>0</xdr:row>
      <xdr:rowOff>146050</xdr:rowOff>
    </xdr:to>
    <xdr:pic macro="[1]!DesignIconClicked">
      <xdr:nvPicPr>
        <xdr:cNvPr id="11" name="BEx7C40FNZ10VJEWE4OEJBHFCZ9J">
          <a:extLst>
            <a:ext uri="{FF2B5EF4-FFF2-40B4-BE49-F238E27FC236}">
              <a16:creationId xmlns="" xmlns:a16="http://schemas.microsoft.com/office/drawing/2014/main" id="{6F50D2CE-9446-4425-9C8D-A2A43AC8A5FE}"/>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05050" y="95250"/>
          <a:ext cx="50800" cy="50800"/>
        </a:xfrm>
        <a:prstGeom prst="rect">
          <a:avLst/>
        </a:prstGeom>
      </xdr:spPr>
    </xdr:pic>
    <xdr:clientData/>
  </xdr:twoCellAnchor>
  <xdr:twoCellAnchor editAs="oneCell">
    <xdr:from>
      <xdr:col>3</xdr:col>
      <xdr:colOff>25400</xdr:colOff>
      <xdr:row>0</xdr:row>
      <xdr:rowOff>95250</xdr:rowOff>
    </xdr:from>
    <xdr:to>
      <xdr:col>3</xdr:col>
      <xdr:colOff>76200</xdr:colOff>
      <xdr:row>0</xdr:row>
      <xdr:rowOff>146050</xdr:rowOff>
    </xdr:to>
    <xdr:pic macro="[1]!DesignIconClicked">
      <xdr:nvPicPr>
        <xdr:cNvPr id="12" name="BExQ1TGBNU8FO72POSFZMB1X7M1E">
          <a:extLst>
            <a:ext uri="{FF2B5EF4-FFF2-40B4-BE49-F238E27FC236}">
              <a16:creationId xmlns="" xmlns:a16="http://schemas.microsoft.com/office/drawing/2014/main" id="{59BDBE9D-D6E0-467E-B9E3-1412FA8FE5AD}"/>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25800" y="95250"/>
          <a:ext cx="50800" cy="50800"/>
        </a:xfrm>
        <a:prstGeom prst="rect">
          <a:avLst/>
        </a:prstGeom>
      </xdr:spPr>
    </xdr:pic>
    <xdr:clientData/>
  </xdr:twoCellAnchor>
  <xdr:twoCellAnchor editAs="oneCell">
    <xdr:from>
      <xdr:col>3</xdr:col>
      <xdr:colOff>31750</xdr:colOff>
      <xdr:row>0</xdr:row>
      <xdr:rowOff>95250</xdr:rowOff>
    </xdr:from>
    <xdr:to>
      <xdr:col>3</xdr:col>
      <xdr:colOff>82550</xdr:colOff>
      <xdr:row>0</xdr:row>
      <xdr:rowOff>146050</xdr:rowOff>
    </xdr:to>
    <xdr:pic macro="[1]!DesignIconClicked">
      <xdr:nvPicPr>
        <xdr:cNvPr id="13" name="BExW4YP9623NTYAXALXKAGZP3BA1">
          <a:extLst>
            <a:ext uri="{FF2B5EF4-FFF2-40B4-BE49-F238E27FC236}">
              <a16:creationId xmlns="" xmlns:a16="http://schemas.microsoft.com/office/drawing/2014/main" id="{935D0EBD-0E6B-46E1-AF85-30CE97E84C89}"/>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32150" y="95250"/>
          <a:ext cx="50800" cy="50800"/>
        </a:xfrm>
        <a:prstGeom prst="rect">
          <a:avLst/>
        </a:prstGeom>
      </xdr:spPr>
    </xdr:pic>
    <xdr:clientData/>
  </xdr:twoCellAnchor>
  <xdr:twoCellAnchor editAs="oneCell">
    <xdr:from>
      <xdr:col>10</xdr:col>
      <xdr:colOff>19050</xdr:colOff>
      <xdr:row>0</xdr:row>
      <xdr:rowOff>95250</xdr:rowOff>
    </xdr:from>
    <xdr:to>
      <xdr:col>10</xdr:col>
      <xdr:colOff>69850</xdr:colOff>
      <xdr:row>0</xdr:row>
      <xdr:rowOff>146050</xdr:rowOff>
    </xdr:to>
    <xdr:pic macro="[1]!DesignIconClicked">
      <xdr:nvPicPr>
        <xdr:cNvPr id="14" name="BExXNR41C4RDQTO9S3QTUT5QL99Y">
          <a:extLst>
            <a:ext uri="{FF2B5EF4-FFF2-40B4-BE49-F238E27FC236}">
              <a16:creationId xmlns="" xmlns:a16="http://schemas.microsoft.com/office/drawing/2014/main" id="{5950B0EA-9D07-44B1-A570-2785B5F38EBA}"/>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40700" y="95250"/>
          <a:ext cx="50800" cy="5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sheetData sheetId="1"/>
      <sheetData sheetId="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ang, Melon (Mei Lan)" refreshedDate="44000.373987500003" createdVersion="6" refreshedVersion="6" minRefreshableVersion="3" recordCount="29">
  <cacheSource type="worksheet">
    <worksheetSource ref="A1:L30" sheet="Sheet1"/>
  </cacheSource>
  <cacheFields count="12">
    <cacheField name="No." numFmtId="0">
      <sharedItems containsSemiMixedTypes="0" containsString="0" containsNumber="1" containsInteger="1" minValue="81" maxValue="109"/>
    </cacheField>
    <cacheField name="Cal. year / month" numFmtId="0">
      <sharedItems/>
    </cacheField>
    <cacheField name="Date" numFmtId="14">
      <sharedItems containsDate="1" containsMixedTypes="1" minDate="2010-03-10T00:00:00" maxDate="2020-04-01T00:00:00"/>
    </cacheField>
    <cacheField name="Part No." numFmtId="0">
      <sharedItems/>
    </cacheField>
    <cacheField name="DMR No." numFmtId="0">
      <sharedItems containsSemiMixedTypes="0" containsString="0" containsNumber="1" containsInteger="1" minValue="200522030" maxValue="200524498"/>
    </cacheField>
    <cacheField name="Long Text" numFmtId="0">
      <sharedItems longText="1"/>
    </cacheField>
    <cacheField name="Lot Code" numFmtId="0">
      <sharedItems containsSemiMixedTypes="0" containsString="0" containsNumber="1" containsInteger="1" minValue="1829" maxValue="2008"/>
    </cacheField>
    <cacheField name="Defect Location" numFmtId="0">
      <sharedItems/>
    </cacheField>
    <cacheField name="CH01" numFmtId="0">
      <sharedItems/>
    </cacheField>
    <cacheField name="Defect Code" numFmtId="0">
      <sharedItems/>
    </cacheField>
    <cacheField name="Quantity" numFmtId="4">
      <sharedItems containsSemiMixedTypes="0" containsString="0" containsNumber="1" containsInteger="1" minValue="1" maxValue="3"/>
    </cacheField>
    <cacheField name="Breakdown" numFmtId="0">
      <sharedItems containsBlank="1" count="2">
        <s v="human error"/>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
  <r>
    <n v="109"/>
    <s v="03/2020"/>
    <d v="2020-03-31T00:00:00"/>
    <s v="P1048710"/>
    <n v="200524491"/>
    <s v="P1048710&lt;903425-1952-06NH missing HV joint between main board and child board"/>
    <n v="1952"/>
    <s v="child board"/>
    <s v="CH01"/>
    <s v="Open circuit"/>
    <n v="1"/>
    <x v="0"/>
  </r>
  <r>
    <n v="108"/>
    <s v="03/2020"/>
    <d v="2020-03-27T00:00:00"/>
    <s v="P1053400-0001"/>
    <n v="200524427"/>
    <s v="2020/03/26 00:53:33 J. Zhuo (LZHUO) Phone +8675526728187EXT7760_x000a_ENG: P/N: P1053400-0001   903425-2008-00U7   PLPG_x000a_The unit test fan fail.The root cause is PL4 welding plate solder short on the P1053400-0001 PCBA._x000a_Please return to Supplier to analyze, RTV"/>
    <n v="2008"/>
    <s v="PL4"/>
    <s v="CH01"/>
    <s v="solder short"/>
    <n v="1"/>
    <x v="1"/>
  </r>
  <r>
    <n v="107"/>
    <s v="03/2020"/>
    <d v="2020-03-27T00:00:00"/>
    <s v="P1037860-02"/>
    <n v="200524498"/>
    <s v="03/27/2020 02:41:27 Li Juan Liao (LLIAO) Phone +8675526728187EXT7816_x000a_Prod:P/N:P1037860-02 S/N:903425-2004-06B8_x000a_SK1 SQ issue,can't assembly."/>
    <n v="2004"/>
    <s v="SK1"/>
    <s v="CH01"/>
    <s v="improper installation"/>
    <n v="1"/>
    <x v="0"/>
  </r>
  <r>
    <n v="106"/>
    <s v="03/2020"/>
    <d v="2020-03-14T00:00:00"/>
    <s v="P1045000-02"/>
    <n v="200524105"/>
    <s v="ENG:PN#:P1045000-02&lt;903425-2004-05SJ_x000a_ENG:PN#:P1045000-02&lt;903425-2004-05SG_x000a_ENG:PN#:P1045000-02&lt;903425-2004-05S7 failed BI due to solder debris"/>
    <n v="2004"/>
    <s v="heatsink assembly"/>
    <s v="CH01"/>
    <s v="Metal debris"/>
    <n v="3"/>
    <x v="1"/>
  </r>
  <r>
    <n v="105"/>
    <s v="03/2020"/>
    <d v="2020-03-19T00:00:00"/>
    <s v="P1045000-01"/>
    <n v="200524218"/>
    <s v="ENG:PN#:P1045000-01&lt;903425-2004-06A1&lt;PLPG_x000a_ENG:PN#:P1045000-01&lt;903425-2004-06A2&lt;PLPG_x000a_ENG:PN#:P1045000-01&lt;903425-2004-069M&lt;PLPG failed due to high risk of orver torque"/>
    <n v="2004"/>
    <s v="heatsink assembly"/>
    <s v="CH01"/>
    <s v="over torque"/>
    <n v="3"/>
    <x v="0"/>
  </r>
  <r>
    <n v="104"/>
    <s v="03/2020"/>
    <d v="2020-03-19T00:00:00"/>
    <s v="P1045000-01"/>
    <n v="200524180"/>
    <s v="ENG:PN#:P1045000-01&lt;903425-2004-069L&lt;PLPG_x000a_ENG:PN#:P1045000-01&lt;903425-2004-069R&lt;PLPG_x000a_ENG:PN#:P1045000-01&lt;903425-2004-069N&lt;PLPG failed due to high risk of solder debris"/>
    <n v="2004"/>
    <s v="heatsink assembly"/>
    <s v="CH01"/>
    <s v="Metal debris"/>
    <n v="3"/>
    <x v="1"/>
  </r>
  <r>
    <n v="103"/>
    <s v="03/2020"/>
    <d v="2020-03-19T00:00:00"/>
    <s v="P1045000-02"/>
    <n v="200524169"/>
    <s v="ENG:PN#:P1045000-02&lt;903425-2004-05SC&lt;PLPG_x000a_ENG:PN#:P1045000-02&lt;903425-2004-05XR&lt;PLPG_x000a_ENG:PN#:P1045000-02&lt;903425-2004-05RT&lt;PLPG failed BI due to solder debris"/>
    <n v="2004"/>
    <s v="heatsink assembly"/>
    <s v="CH01"/>
    <s v="Metal debris"/>
    <n v="3"/>
    <x v="1"/>
  </r>
  <r>
    <n v="102"/>
    <s v="03/2020"/>
    <d v="2020-03-19T00:00:00"/>
    <s v="P1045000-02"/>
    <n v="200524104"/>
    <s v="ENG:PN#:P1045000-02&lt;903425-2004-05S3&lt;PLPG_x000a_ENG:PN#:P1045000-02&lt;903425-2004-05SN&lt;PLPG_x000a_ENG:PN#:P1045000-02&lt;903425-2004-05SF&lt;PLPG failed BI due to solder debris"/>
    <n v="2004"/>
    <s v="heatsink assembly"/>
    <s v="CH01"/>
    <s v="Metal debris"/>
    <n v="3"/>
    <x v="1"/>
  </r>
  <r>
    <n v="101"/>
    <s v="03/2020"/>
    <d v="2020-03-16T00:00:00"/>
    <s v="P1026140-43"/>
    <n v="200524040"/>
    <s v="2020/03/16 18:32:34 J. Zhuo (LZHUO) Phone +8675526728187EXT7760_x000a_ENG:   P/N: P1026140-43   903425-1925-07SL   903425-1925-07SK    PLPG_x000a_step 2.5.5 LOCAL test fail.The root cause is jumper missing  on  P1026140-43 control board- SQ ISSUE.Missing jumper from LK2 2 to RL3-B 7._x000a_Please return to Supplier to analyze, RTV"/>
    <n v="1925"/>
    <s v="jumper"/>
    <s v="CH01"/>
    <s v="missing part"/>
    <n v="2"/>
    <x v="0"/>
  </r>
  <r>
    <n v="100"/>
    <s v="03/2020"/>
    <d v="2020-03-13T00:00:00"/>
    <s v="P1043070"/>
    <n v="200523830"/>
    <s v="2020/03/13 18:59:43 Jack (Lian Wen) Zhuo (LZHUO) 电话 +8675526728187EXT7760_x000a_ENG:PN:P1043070&lt;903425-1947-03H2&lt;PLPG_x000a_unit failed in the ATE test.The capacitor C95 burst during the test and was found to be in the opposite direction of positive and negative polarity. SQ issue please RTV."/>
    <n v="1947"/>
    <s v="C95"/>
    <s v="CH01"/>
    <s v="backwards"/>
    <n v="1"/>
    <x v="0"/>
  </r>
  <r>
    <n v="99"/>
    <s v="03/2020"/>
    <d v="2020-03-23T00:00:00"/>
    <s v="P1053370"/>
    <n v="200524337"/>
    <s v="03/23/2020 01:56:26 Mu Qin Wu (MWU) Phone +14082177458_x000a_(ENG)   P/N:P1053370   s/n:2001-03UL   MFG：903425_x000a_The unit was failed during HV unit test;_x000a_Checking main board P1053370 found D42 was improper installation by supplier;_x000a_The board will be RTV to improve."/>
    <n v="2001"/>
    <s v="D42"/>
    <s v="CH01"/>
    <s v="backwards"/>
    <n v="1"/>
    <x v="1"/>
  </r>
  <r>
    <n v="98"/>
    <s v="03/2020"/>
    <d v="2020-03-12T00:00:00"/>
    <s v="P1025070"/>
    <n v="200523771"/>
    <s v="2020/03/12 18:27:55 J. Zhuo (LZHUO) Phone +8675526728187EXT7760_x000a_ENG:  P/N:  P1025070    903425-1938-03TT  903425-1938-03TZ     PLPG_x000a_The unit test LED V STATUS light doesn't work.The root cause is the D12 with the adjacent solder pad Connect._x000a_Please return to Supplier to analyze, RTV"/>
    <n v="1938"/>
    <s v="D12"/>
    <s v="CH01"/>
    <s v="solder short"/>
    <n v="2"/>
    <x v="1"/>
  </r>
  <r>
    <n v="97"/>
    <s v="03/2020"/>
    <d v="2020-03-10T00:00:00"/>
    <s v="P1045000-01"/>
    <n v="200523653"/>
    <s v="903425-2004-069R BI failed due to solder debris"/>
    <n v="2004"/>
    <s v="TR8"/>
    <s v="CH01"/>
    <s v="Metal debris"/>
    <n v="1"/>
    <x v="1"/>
  </r>
  <r>
    <n v="96"/>
    <s v="03/2020"/>
    <d v="2020-03-10T00:00:00"/>
    <s v="P1045000-01"/>
    <n v="200523641"/>
    <s v="903425-2004-069T BI failed due to solder debris"/>
    <n v="2004"/>
    <s v="TR9"/>
    <s v="CH01"/>
    <s v="Metal debris"/>
    <n v="1"/>
    <x v="1"/>
  </r>
  <r>
    <n v="95"/>
    <s v="03/2020"/>
    <d v="2020-03-12T00:00:00"/>
    <s v="P1045000-01"/>
    <n v="200523176"/>
    <s v="903425-2004-069 BI failed due to solder debris"/>
    <n v="2004"/>
    <s v="TR10"/>
    <s v="CH01"/>
    <s v="Metal debris"/>
    <n v="1"/>
    <x v="1"/>
  </r>
  <r>
    <n v="94"/>
    <s v="03/2020"/>
    <d v="2020-03-12T00:00:00"/>
    <s v="P1045000-01"/>
    <n v="200523175"/>
    <s v="903425-2004-069P BI failed due to solder debris"/>
    <n v="2004"/>
    <s v="TR10"/>
    <s v="CH01"/>
    <s v="Metal debris"/>
    <n v="1"/>
    <x v="1"/>
  </r>
  <r>
    <n v="93"/>
    <s v="03/2020"/>
    <d v="2020-03-12T00:00:00"/>
    <s v="P1045000-01"/>
    <n v="200523174"/>
    <s v="BI failed due to solder debris."/>
    <n v="2004"/>
    <s v="TR10"/>
    <s v="CH01"/>
    <s v="Metal debris"/>
    <n v="1"/>
    <x v="1"/>
  </r>
  <r>
    <n v="92"/>
    <s v="03/2020"/>
    <d v="2020-03-11T00:00:00"/>
    <s v="P1053100-0005"/>
    <n v="200523735"/>
    <s v="2020/03/11 05:17:23 Jack (Lian Wen) Zhuo (LZHUO) 电话 +8675526728187EXT7760_x000a_ENG:PN#P1053100-0005&lt;903425-1938-0259&lt;PLPG_x000a_unit failed in the B/I test.No voltage output after 2 hours.The main reason is that the protective film on the insulation sheet is not torn off, which leads to the breakdown short circuit of D61/D63, which requires the supplier to rework D61/D63[DGAPT60DQ100]*2EA_x000a_please RTV"/>
    <n v="1938"/>
    <s v="D61/D63"/>
    <s v="CH01"/>
    <s v="improper installation"/>
    <n v="1"/>
    <x v="0"/>
  </r>
  <r>
    <n v="91"/>
    <s v="03/2020"/>
    <d v="2010-03-10T00:00:00"/>
    <s v="P1025070"/>
    <n v="200523628"/>
    <s v="2020/03/10 19:04:55 J. Zhuo (LZHUO) Phone +8675526728187EXT7760_x000a_ENG:  P/N:  P1025070    903425-1938-03TX     PLPG_x000a_The unit test LED V STATUS light doesn't work.The root cause is the D12 with the adjacent solder pad Connect._x000a_Please return to Supplier to analyze, RTV_x000a_2020/03/12 18:28:30 J. Zhuo (LZHUO) Phone +8675526728187EXT7760_x000a_ENG:  P/N:  P1025070    903425-1938-03TX  903425-1938-03TU   PLPG_x000a_The unit test LED V STATUS light doesn't work.The root cause is the D12 with the adjacent solder pad Connect._x000a_Please return to Supplier to analyze, RTV"/>
    <n v="1938"/>
    <s v="D12"/>
    <s v="CH01"/>
    <s v="solder short"/>
    <n v="2"/>
    <x v="1"/>
  </r>
  <r>
    <n v="90"/>
    <s v="03/2020"/>
    <d v="2020-03-08T00:00:00"/>
    <s v="P1045000-02"/>
    <n v="200523523"/>
    <s v="ENG:PN#:P1045000-02&lt;903425-2004-05S9&lt;PLPG_x000a_unit failed in the final test. after maintenance inspection found that the main board [P1045000-02] TR11 heat dissipation insulation plate and heat dissipation plate [A1043545] in the middle of a small tin bead short circuit caused.Many components on the motherboard have burned out_x000a_please RTV"/>
    <n v="2004"/>
    <s v="TR11"/>
    <s v="CH01"/>
    <s v="Metal debris"/>
    <n v="1"/>
    <x v="1"/>
  </r>
  <r>
    <n v="89"/>
    <s v="03/2020"/>
    <d v="2020-03-01T00:00:00"/>
    <s v="P1053370 "/>
    <n v="200523177"/>
    <s v="(ENG)   P/N:P1053370  S/N:002V    D/C:1935    MFG:903425_x000a_The unit was failed during Hipot test;_x000a_We removed HS2 found a solder residue adhered to the power heat sink pad,and found PCB wire damaged on relative position。_x000a_The wire were spark when Hi-pot test running;_x000a_Please feedback the case to supplier to improve._x000a_The board need RTV."/>
    <n v="1935"/>
    <s v="HS2"/>
    <s v="CH01"/>
    <s v="Metal debris"/>
    <n v="1"/>
    <x v="1"/>
  </r>
  <r>
    <n v="88"/>
    <s v="03/2020"/>
    <s v="3/4/2010"/>
    <s v="P1016570/03"/>
    <n v="200523284"/>
    <s v="ENG:P1016570/03    S/N:903425-1844-01RM    PLPG_x000a_2020/03/04 18:47:19 J. Zhuo (LZHUO) Phone +8675526728187EXT7760_x000a_The unit Interlock check failed during the unit test. The root cause is C11 backward installation on the P1016570/03 PCBA._x000a_C11 backward installation causes F1 fuse open circuit,F1 need replace._x000a_Please return to supplier to analyze repair, RTV."/>
    <n v="1844"/>
    <s v="C11"/>
    <s v="CH01"/>
    <s v="backwards"/>
    <n v="1"/>
    <x v="0"/>
  </r>
  <r>
    <n v="87"/>
    <s v="03/2020"/>
    <d v="2020-03-05T00:00:00"/>
    <s v="P1022510"/>
    <n v="200523320"/>
    <s v="ENG:P/N:P1022510    S/N:903425-1846-02UP   PLPG_x000a_The unit step 3.1 Collector Set to 0V failed during the unit test. Fault is Collector output out of range.  The root cause is C8 and R16 solder short on the P1022510 PCBA._x000a_Please return to supplier to analyze repair, RTV._x000a_2020/03/05 17:43:51 J. Zhuo (LZHUO) Phone +8675526728187EXT7760_x000a_P3 is broken when removing other parts, please rework P3."/>
    <n v="1846"/>
    <s v="C8,R16"/>
    <s v="CH01"/>
    <s v="solder short"/>
    <n v="1"/>
    <x v="1"/>
  </r>
  <r>
    <n v="86"/>
    <s v="02/2020"/>
    <d v="2020-02-25T00:00:00"/>
    <s v="P1045000-02"/>
    <n v="200522937"/>
    <s v="ENG:PN#:P1045000-02&lt;903425-2004-05S4&lt;PLPG_x000a_ machine failed in the HIPOT ACW test, the root cause of the failure was a broken radiator insulator behind D2 on the main board [p1045000-02]. SQ issue!_x000a_please RTV"/>
    <n v="2004"/>
    <s v="D2"/>
    <s v="CH01"/>
    <s v="Metal debris"/>
    <n v="1"/>
    <x v="1"/>
  </r>
  <r>
    <n v="85"/>
    <s v="02/2020"/>
    <d v="2020-02-26T00:00:00"/>
    <s v="P1047230"/>
    <n v="200523031"/>
    <s v="2020/02/26 22:47:45 J. Zhuo (LZHUO) Phone +8675526728187EXT7760_x000a_ENG:P/N:P1047230   S/N:903425-2003-0443   PLPG_x000a_Find 1EA P1047230 PCBA HTR not output in the module test.  The root cause is IC8 solder short on the P1047230 PCBA._x000a_Reworked and repaired in-house."/>
    <n v="2003"/>
    <s v="IC8"/>
    <s v="CH01"/>
    <s v="solder short"/>
    <n v="1"/>
    <x v="1"/>
  </r>
  <r>
    <n v="84"/>
    <s v="02/2020"/>
    <d v="2020-02-26T00:00:00"/>
    <s v="P1045000-02"/>
    <n v="200523000"/>
    <s v="(ENG)  P/N:P1045000-02    S/N:05R9    D/C:2004   MFG:903425_x000a_The unit was failed during Hi-Pot test;_x000a_Checking P1045000-02 found the thermal pad of TR10 was damaged;_x000a_Need suppiler doule check these related materials before assembly._x000a_The board need return to supplier to improve."/>
    <n v="2004"/>
    <s v="TR10"/>
    <s v="CH01"/>
    <s v="Metal debris"/>
    <n v="1"/>
    <x v="1"/>
  </r>
  <r>
    <n v="83"/>
    <s v="02/2020"/>
    <d v="2020-02-25T00:00:00"/>
    <s v="P1045000-02"/>
    <n v="200522941"/>
    <s v="(ENG)  P/N:P1045000-02    S/N:05S6    D/C:2004    MFG:903425_x000a_The unit was failed during Hi-Pot test;_x000a_Checking P1045000-02 found thermal pad of D4 was damaged caused Hi-Pot failed._x000a_Maybe the damage of the thermal pad occured befor assembly.need supplier doule check this._x000a_The board need return to supplier."/>
    <n v="2004"/>
    <s v="D4"/>
    <s v="CH01"/>
    <s v="Metal debris"/>
    <n v="1"/>
    <x v="1"/>
  </r>
  <r>
    <n v="82"/>
    <s v="02/2020"/>
    <d v="2020-02-24T00:00:00"/>
    <s v="P1025070"/>
    <n v="200522928"/>
    <s v="2020/02/24 22:22:06 J. Zhuo (LZHUO) Phone +8675526728187EXT7760_x000a_ENG:  P/N:  P1025070    903425-1938-03U0     PLPG_x000a_The unit test LED V STATUS light doesn't work.The root cause is the D12 with the adjacent solder pad Connect._x000a_Please return to Supplier to analyze, RTV"/>
    <n v="1938"/>
    <s v="D12"/>
    <s v="CH01"/>
    <s v="solder short"/>
    <n v="1"/>
    <x v="1"/>
  </r>
  <r>
    <n v="81"/>
    <s v="01/2020"/>
    <d v="2020-01-22T00:00:00"/>
    <s v="P1046380"/>
    <n v="200522030"/>
    <s v="01/22/2020 23:03:13 Li Juan Liao (LLIAO) Phone +8675526728187EXT7816_x000a_Prod:P/N:P1046380 S/N:903425-1829-05FI_x000a_Missing a screw bolt,see the red arrow ,need to return to supplier RTV."/>
    <n v="1829"/>
    <s v="bolt"/>
    <s v="CH01"/>
    <s v="missing part"/>
    <n v="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6" firstHeaderRow="1" firstDataRow="1" firstDataCol="1"/>
  <pivotFields count="12">
    <pivotField showAll="0"/>
    <pivotField showAll="0"/>
    <pivotField showAll="0"/>
    <pivotField showAll="0"/>
    <pivotField showAll="0"/>
    <pivotField showAll="0"/>
    <pivotField showAll="0"/>
    <pivotField showAll="0"/>
    <pivotField showAll="0"/>
    <pivotField showAll="0"/>
    <pivotField dataField="1" numFmtId="4" showAll="0"/>
    <pivotField axis="axisRow" showAll="0">
      <items count="3">
        <item x="0"/>
        <item x="1"/>
        <item t="default"/>
      </items>
    </pivotField>
  </pivotFields>
  <rowFields count="1">
    <field x="11"/>
  </rowFields>
  <rowItems count="3">
    <i>
      <x/>
    </i>
    <i>
      <x v="1"/>
    </i>
    <i t="grand">
      <x/>
    </i>
  </rowItems>
  <colItems count="1">
    <i/>
  </colItems>
  <dataFields count="1">
    <dataField name="Sum of Quantity" fld="10" baseField="0" baseItem="0"/>
  </dataFields>
  <formats count="6">
    <format dxfId="19">
      <pivotArea type="all" dataOnly="0" outline="0" fieldPosition="0"/>
    </format>
    <format dxfId="18">
      <pivotArea outline="0" collapsedLevelsAreSubtotals="1" fieldPosition="0"/>
    </format>
    <format dxfId="17">
      <pivotArea field="11" type="button" dataOnly="0" labelOnly="1" outline="0" axis="axisRow" fieldPosition="0"/>
    </format>
    <format dxfId="16">
      <pivotArea dataOnly="0" labelOnly="1" fieldPosition="0">
        <references count="1">
          <reference field="11" count="0"/>
        </references>
      </pivotArea>
    </format>
    <format dxfId="15">
      <pivotArea dataOnly="0" labelOnly="1" grandRow="1" outline="0" fieldPosition="0"/>
    </format>
    <format dxfId="1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55" zoomScaleNormal="55" workbookViewId="0">
      <selection activeCell="D40" sqref="D40"/>
    </sheetView>
  </sheetViews>
  <sheetFormatPr defaultColWidth="26.28515625" defaultRowHeight="15" x14ac:dyDescent="0.2"/>
  <cols>
    <col min="1" max="1" width="26.28515625" style="4" customWidth="1"/>
    <col min="2" max="3" width="26.28515625" style="21" customWidth="1"/>
    <col min="4" max="4" width="22.85546875" style="21" customWidth="1"/>
    <col min="5" max="5" width="17.85546875" style="18" customWidth="1"/>
    <col min="6" max="6" width="15" style="4" customWidth="1"/>
    <col min="7" max="8" width="13.42578125" style="5" customWidth="1"/>
    <col min="9" max="9" width="79.140625" style="4" bestFit="1" customWidth="1"/>
    <col min="10" max="10" width="0" style="4" hidden="1" customWidth="1"/>
    <col min="11" max="11" width="10.42578125" style="18" bestFit="1" customWidth="1"/>
    <col min="12" max="12" width="10.42578125" style="21" bestFit="1" customWidth="1"/>
    <col min="13" max="13" width="8.85546875" style="21" bestFit="1" customWidth="1"/>
    <col min="14" max="16384" width="26.28515625" style="4"/>
  </cols>
  <sheetData>
    <row r="1" spans="1:16" ht="15.75" customHeight="1" x14ac:dyDescent="0.2">
      <c r="A1" s="2" t="s">
        <v>10</v>
      </c>
      <c r="B1" s="7" t="s">
        <v>4</v>
      </c>
      <c r="C1" s="7" t="s">
        <v>5</v>
      </c>
      <c r="D1" s="7" t="s">
        <v>6</v>
      </c>
      <c r="E1" s="16" t="s">
        <v>18</v>
      </c>
      <c r="F1" s="3" t="s">
        <v>7</v>
      </c>
      <c r="G1" s="150" t="s">
        <v>8</v>
      </c>
      <c r="H1" s="150" t="s">
        <v>16</v>
      </c>
    </row>
    <row r="2" spans="1:16" s="27" customFormat="1" ht="18.75" thickBot="1" x14ac:dyDescent="0.3">
      <c r="A2" s="23" t="s">
        <v>17</v>
      </c>
      <c r="B2" s="24">
        <f>SUM(B4:B72)</f>
        <v>126799</v>
      </c>
      <c r="C2" s="24">
        <f t="shared" ref="C2:D2" si="0">SUM(C4:C72)</f>
        <v>232</v>
      </c>
      <c r="D2" s="24">
        <f t="shared" si="0"/>
        <v>181</v>
      </c>
      <c r="E2" s="25">
        <f t="shared" ref="E2:E37" si="1">C2/B2*10^6</f>
        <v>1829.667426399262</v>
      </c>
      <c r="F2" s="26">
        <f>D2/B2*10^6</f>
        <v>1427.4560524925275</v>
      </c>
      <c r="G2" s="151"/>
      <c r="H2" s="151"/>
      <c r="K2" s="28"/>
      <c r="L2" s="62"/>
      <c r="M2" s="62"/>
    </row>
    <row r="3" spans="1:16" s="27" customFormat="1" ht="18" x14ac:dyDescent="0.25">
      <c r="A3" s="37" t="s">
        <v>618</v>
      </c>
      <c r="B3" s="32">
        <v>2277</v>
      </c>
      <c r="C3" s="32">
        <v>3</v>
      </c>
      <c r="D3" s="32">
        <v>3</v>
      </c>
      <c r="E3" s="33">
        <f t="shared" si="1"/>
        <v>1317.5230566534915</v>
      </c>
      <c r="F3" s="34">
        <f t="shared" ref="F3" si="2">D3/B3*10^6</f>
        <v>1317.5230566534915</v>
      </c>
      <c r="G3" s="35">
        <v>1250</v>
      </c>
      <c r="H3" s="35">
        <f t="shared" ref="H3" si="3">SUM(C3:C5)/SUM(B3:B5)*10^6</f>
        <v>1188.6366337810532</v>
      </c>
      <c r="K3" s="28"/>
      <c r="L3" s="62"/>
      <c r="M3" s="62"/>
    </row>
    <row r="4" spans="1:16" ht="15.75" x14ac:dyDescent="0.2">
      <c r="A4" s="37" t="s">
        <v>597</v>
      </c>
      <c r="B4" s="32">
        <f>3913-1656</f>
        <v>2257</v>
      </c>
      <c r="C4" s="32">
        <v>3</v>
      </c>
      <c r="D4" s="32">
        <v>3</v>
      </c>
      <c r="E4" s="33">
        <f t="shared" ref="E4:E5" si="4">C4/B4*10^6</f>
        <v>1329.198050509526</v>
      </c>
      <c r="F4" s="34">
        <f t="shared" ref="F4:F5" si="5">D4/B4*10^6</f>
        <v>1329.198050509526</v>
      </c>
      <c r="G4" s="35">
        <v>1250</v>
      </c>
      <c r="H4" s="35">
        <f t="shared" ref="H4:H15" si="6">SUM(C4:C6)/SUM(B4:B6)*10^6</f>
        <v>1160.3919546157813</v>
      </c>
      <c r="I4" s="6"/>
      <c r="J4" s="6"/>
      <c r="K4" s="19"/>
      <c r="L4" s="63"/>
      <c r="M4" s="63"/>
      <c r="N4" s="6"/>
      <c r="O4" s="6"/>
      <c r="P4" s="6"/>
    </row>
    <row r="5" spans="1:16" ht="15.75" x14ac:dyDescent="0.2">
      <c r="A5" s="37" t="s">
        <v>414</v>
      </c>
      <c r="B5" s="32">
        <v>3879</v>
      </c>
      <c r="C5" s="32">
        <v>4</v>
      </c>
      <c r="D5" s="32">
        <v>4</v>
      </c>
      <c r="E5" s="33">
        <f t="shared" si="4"/>
        <v>1031.1936065996392</v>
      </c>
      <c r="F5" s="34">
        <f t="shared" si="5"/>
        <v>1031.1936065996392</v>
      </c>
      <c r="G5" s="35">
        <v>1250</v>
      </c>
      <c r="H5" s="35">
        <f t="shared" si="6"/>
        <v>1326.259946949602</v>
      </c>
      <c r="I5" s="6"/>
      <c r="J5" s="6"/>
      <c r="K5" s="19"/>
      <c r="L5" s="63"/>
      <c r="M5" s="63"/>
      <c r="N5" s="6"/>
      <c r="O5" s="6"/>
      <c r="P5" s="6"/>
    </row>
    <row r="6" spans="1:16" ht="15.75" x14ac:dyDescent="0.2">
      <c r="A6" s="37" t="s">
        <v>578</v>
      </c>
      <c r="B6" s="32">
        <v>1620</v>
      </c>
      <c r="C6" s="32">
        <v>2</v>
      </c>
      <c r="D6" s="32">
        <v>2</v>
      </c>
      <c r="E6" s="33">
        <f t="shared" si="1"/>
        <v>1234.5679012345679</v>
      </c>
      <c r="F6" s="34">
        <f t="shared" ref="F6:F7" si="7">D6/B6*10^6</f>
        <v>1234.5679012345679</v>
      </c>
      <c r="G6" s="35">
        <v>1250</v>
      </c>
      <c r="H6" s="35">
        <f t="shared" si="6"/>
        <v>736.61810443607794</v>
      </c>
      <c r="I6" s="6"/>
      <c r="J6" s="6"/>
      <c r="K6" s="19"/>
      <c r="L6" s="63"/>
      <c r="M6" s="63"/>
      <c r="N6" s="6"/>
      <c r="O6" s="6"/>
      <c r="P6" s="6"/>
    </row>
    <row r="7" spans="1:16" ht="15.75" x14ac:dyDescent="0.2">
      <c r="A7" s="37" t="s">
        <v>565</v>
      </c>
      <c r="B7" s="32">
        <v>2041</v>
      </c>
      <c r="C7" s="32">
        <v>4</v>
      </c>
      <c r="D7" s="32">
        <v>5</v>
      </c>
      <c r="E7" s="33">
        <f t="shared" si="1"/>
        <v>1959.8236158745713</v>
      </c>
      <c r="F7" s="34">
        <f t="shared" si="7"/>
        <v>2449.7795198432141</v>
      </c>
      <c r="G7" s="35">
        <v>1250</v>
      </c>
      <c r="H7" s="35">
        <f t="shared" si="6"/>
        <v>687.12780577187357</v>
      </c>
      <c r="I7" s="6"/>
      <c r="J7" s="6"/>
      <c r="K7" s="19"/>
      <c r="L7" s="63"/>
      <c r="M7" s="63"/>
      <c r="N7" s="6"/>
      <c r="O7" s="6"/>
      <c r="P7" s="6"/>
    </row>
    <row r="8" spans="1:16" ht="15.75" x14ac:dyDescent="0.2">
      <c r="A8" s="37" t="s">
        <v>557</v>
      </c>
      <c r="B8" s="32">
        <v>8557</v>
      </c>
      <c r="C8" s="32">
        <v>3</v>
      </c>
      <c r="D8" s="32">
        <v>3</v>
      </c>
      <c r="E8" s="33">
        <f t="shared" ref="E8" si="8">C8/B8*10^6</f>
        <v>350.59016010283977</v>
      </c>
      <c r="F8" s="34">
        <f t="shared" ref="F8" si="9">D8/B8*10^6</f>
        <v>350.59016010283977</v>
      </c>
      <c r="G8" s="35">
        <v>1250</v>
      </c>
      <c r="H8" s="35">
        <f t="shared" si="6"/>
        <v>454.37334343051873</v>
      </c>
      <c r="I8" s="6"/>
      <c r="J8" s="6"/>
      <c r="K8" s="19"/>
      <c r="L8" s="63"/>
      <c r="M8" s="63"/>
      <c r="N8" s="6"/>
      <c r="O8" s="6"/>
      <c r="P8" s="6"/>
    </row>
    <row r="9" spans="1:16" ht="15.75" x14ac:dyDescent="0.2">
      <c r="A9" s="37" t="s">
        <v>553</v>
      </c>
      <c r="B9" s="32">
        <v>2500</v>
      </c>
      <c r="C9" s="32">
        <v>2</v>
      </c>
      <c r="D9" s="32">
        <v>2</v>
      </c>
      <c r="E9" s="33">
        <f t="shared" si="1"/>
        <v>800</v>
      </c>
      <c r="F9" s="34">
        <f t="shared" ref="F9" si="10">D9/B9*10^6</f>
        <v>800</v>
      </c>
      <c r="G9" s="35">
        <v>1250</v>
      </c>
      <c r="H9" s="35">
        <f t="shared" si="6"/>
        <v>777.5042114811456</v>
      </c>
      <c r="I9" s="6"/>
      <c r="J9" s="6"/>
      <c r="K9" s="19"/>
      <c r="L9" s="63"/>
      <c r="M9" s="63"/>
      <c r="N9" s="6"/>
      <c r="O9" s="6"/>
      <c r="P9" s="6"/>
    </row>
    <row r="10" spans="1:16" ht="15.75" x14ac:dyDescent="0.2">
      <c r="A10" s="37" t="s">
        <v>547</v>
      </c>
      <c r="B10" s="32">
        <v>2148</v>
      </c>
      <c r="C10" s="32">
        <v>1</v>
      </c>
      <c r="D10" s="32">
        <v>1</v>
      </c>
      <c r="E10" s="33">
        <f t="shared" ref="E10:E11" si="11">C10/B10*10^6</f>
        <v>465.54934823091247</v>
      </c>
      <c r="F10" s="34">
        <f t="shared" ref="F10:F11" si="12">D10/B10*10^6</f>
        <v>465.54934823091247</v>
      </c>
      <c r="G10" s="35">
        <v>1250</v>
      </c>
      <c r="H10" s="35">
        <f t="shared" si="6"/>
        <v>1531.2260745925844</v>
      </c>
      <c r="I10" s="6"/>
      <c r="J10" s="6"/>
      <c r="K10" s="19"/>
      <c r="L10" s="63"/>
      <c r="M10" s="63"/>
      <c r="N10" s="6"/>
      <c r="O10" s="6"/>
      <c r="P10" s="6"/>
    </row>
    <row r="11" spans="1:16" ht="15.75" x14ac:dyDescent="0.2">
      <c r="A11" s="37" t="s">
        <v>539</v>
      </c>
      <c r="B11" s="32">
        <v>3069</v>
      </c>
      <c r="C11" s="32">
        <v>3</v>
      </c>
      <c r="D11" s="32">
        <v>3</v>
      </c>
      <c r="E11" s="33">
        <f t="shared" si="11"/>
        <v>977.5171065493646</v>
      </c>
      <c r="F11" s="34">
        <f t="shared" si="12"/>
        <v>977.5171065493646</v>
      </c>
      <c r="G11" s="35">
        <v>1250</v>
      </c>
      <c r="H11" s="35">
        <f t="shared" si="6"/>
        <v>1428.2993715482767</v>
      </c>
      <c r="I11" s="6"/>
      <c r="J11" s="6"/>
      <c r="K11" s="19"/>
      <c r="L11" s="63"/>
      <c r="M11" s="63"/>
      <c r="N11" s="6"/>
      <c r="O11" s="6"/>
      <c r="P11" s="6"/>
    </row>
    <row r="12" spans="1:16" ht="15.75" x14ac:dyDescent="0.2">
      <c r="A12" s="37" t="s">
        <v>514</v>
      </c>
      <c r="B12" s="32">
        <v>3926</v>
      </c>
      <c r="C12" s="32">
        <v>10</v>
      </c>
      <c r="D12" s="32">
        <v>7</v>
      </c>
      <c r="E12" s="33">
        <f t="shared" si="1"/>
        <v>2547.1217524197655</v>
      </c>
      <c r="F12" s="34">
        <f t="shared" ref="F12" si="13">D12/B12*10^6</f>
        <v>1782.985226693836</v>
      </c>
      <c r="G12" s="35">
        <v>1250</v>
      </c>
      <c r="H12" s="35">
        <f t="shared" si="6"/>
        <v>2062.4935547076416</v>
      </c>
      <c r="I12" s="6"/>
      <c r="J12" s="6"/>
      <c r="K12" s="19"/>
      <c r="L12" s="63"/>
      <c r="M12" s="63"/>
      <c r="N12" s="6"/>
      <c r="O12" s="6"/>
      <c r="P12" s="6"/>
    </row>
    <row r="13" spans="1:16" ht="15.75" x14ac:dyDescent="0.2">
      <c r="A13" s="37" t="s">
        <v>510</v>
      </c>
      <c r="B13" s="32">
        <v>3507</v>
      </c>
      <c r="C13" s="32">
        <v>2</v>
      </c>
      <c r="D13" s="32">
        <v>2</v>
      </c>
      <c r="E13" s="33">
        <f t="shared" ref="E13" si="14">C13/B13*10^6</f>
        <v>570.28799543769605</v>
      </c>
      <c r="F13" s="34">
        <f t="shared" ref="F13" si="15">D13/B13*10^6</f>
        <v>570.28799543769605</v>
      </c>
      <c r="G13" s="35">
        <v>1250</v>
      </c>
      <c r="H13" s="35">
        <f t="shared" si="6"/>
        <v>5189.9032790752535</v>
      </c>
      <c r="I13" s="6"/>
      <c r="J13" s="6"/>
      <c r="K13" s="19"/>
      <c r="L13" s="63"/>
      <c r="M13" s="63"/>
      <c r="N13" s="6"/>
      <c r="O13" s="6"/>
      <c r="P13" s="6"/>
    </row>
    <row r="14" spans="1:16" ht="15.75" x14ac:dyDescent="0.2">
      <c r="A14" s="37" t="s">
        <v>483</v>
      </c>
      <c r="B14" s="32">
        <v>2264</v>
      </c>
      <c r="C14" s="32">
        <v>8</v>
      </c>
      <c r="D14" s="32">
        <v>8</v>
      </c>
      <c r="E14" s="33">
        <f t="shared" si="1"/>
        <v>3533.5689045936397</v>
      </c>
      <c r="F14" s="34">
        <f t="shared" ref="F14" si="16">D14/B14*10^6</f>
        <v>3533.5689045936397</v>
      </c>
      <c r="G14" s="35">
        <v>1250</v>
      </c>
      <c r="H14" s="35">
        <f t="shared" si="6"/>
        <v>6136.5713539626586</v>
      </c>
      <c r="I14" s="6"/>
      <c r="J14" s="6"/>
      <c r="K14" s="19"/>
      <c r="L14" s="63"/>
      <c r="M14" s="63"/>
      <c r="N14" s="6"/>
      <c r="O14" s="6"/>
      <c r="P14" s="6"/>
    </row>
    <row r="15" spans="1:16" ht="15.75" x14ac:dyDescent="0.2">
      <c r="A15" s="37" t="s">
        <v>433</v>
      </c>
      <c r="B15" s="32">
        <v>2707</v>
      </c>
      <c r="C15" s="32">
        <v>34</v>
      </c>
      <c r="D15" s="32">
        <v>20</v>
      </c>
      <c r="E15" s="33">
        <f t="shared" ref="E15" si="17">C15/B15*10^6</f>
        <v>12560.029553010712</v>
      </c>
      <c r="F15" s="34">
        <f t="shared" ref="F15" si="18">D15/B15*10^6</f>
        <v>7388.2526782415962</v>
      </c>
      <c r="G15" s="35">
        <v>1250</v>
      </c>
      <c r="H15" s="35">
        <f t="shared" si="6"/>
        <v>4731.4880529926668</v>
      </c>
      <c r="I15" s="6" t="s">
        <v>481</v>
      </c>
      <c r="J15" s="6"/>
      <c r="K15" s="19"/>
      <c r="L15" s="63"/>
      <c r="M15" s="63"/>
      <c r="N15" s="6"/>
      <c r="O15" s="6"/>
      <c r="P15" s="6"/>
    </row>
    <row r="16" spans="1:16" ht="15.75" x14ac:dyDescent="0.2">
      <c r="A16" s="37" t="s">
        <v>418</v>
      </c>
      <c r="B16" s="32">
        <v>2688</v>
      </c>
      <c r="C16" s="32">
        <v>5</v>
      </c>
      <c r="D16" s="32">
        <v>5</v>
      </c>
      <c r="E16" s="33">
        <f t="shared" ref="E16" si="19">C16/B16*10^6</f>
        <v>1860.1190476190475</v>
      </c>
      <c r="F16" s="34">
        <f t="shared" ref="F16" si="20">D16/B16*10^6</f>
        <v>1860.1190476190475</v>
      </c>
      <c r="G16" s="35">
        <v>1250</v>
      </c>
      <c r="H16" s="35">
        <f t="shared" ref="H16:H18" si="21">SUM(C16:C18)/SUM(B16:B18)*10^6</f>
        <v>1373.6263736263738</v>
      </c>
      <c r="I16" s="6"/>
      <c r="J16" s="6"/>
      <c r="K16" s="19"/>
      <c r="L16" s="63"/>
      <c r="M16" s="63"/>
      <c r="N16" s="6"/>
      <c r="O16" s="6"/>
      <c r="P16" s="6"/>
    </row>
    <row r="17" spans="1:16" ht="15.75" x14ac:dyDescent="0.2">
      <c r="A17" s="37" t="s">
        <v>414</v>
      </c>
      <c r="B17" s="32">
        <v>3059</v>
      </c>
      <c r="C17" s="32">
        <v>1</v>
      </c>
      <c r="D17" s="32">
        <v>1</v>
      </c>
      <c r="E17" s="33">
        <f t="shared" si="1"/>
        <v>326.90421706440014</v>
      </c>
      <c r="F17" s="34">
        <f t="shared" ref="F17" si="22">D17/B17*10^6</f>
        <v>326.90421706440014</v>
      </c>
      <c r="G17" s="35">
        <v>1250</v>
      </c>
      <c r="H17" s="35">
        <f t="shared" si="21"/>
        <v>815.66068515497557</v>
      </c>
      <c r="I17" s="6"/>
      <c r="J17" s="6"/>
      <c r="K17" s="19"/>
      <c r="L17" s="63"/>
      <c r="M17" s="63"/>
      <c r="N17" s="6"/>
      <c r="O17" s="6"/>
      <c r="P17" s="6"/>
    </row>
    <row r="18" spans="1:16" ht="15.75" x14ac:dyDescent="0.2">
      <c r="A18" s="37" t="s">
        <v>408</v>
      </c>
      <c r="B18" s="32">
        <v>805</v>
      </c>
      <c r="C18" s="32">
        <v>3</v>
      </c>
      <c r="D18" s="32">
        <v>1</v>
      </c>
      <c r="E18" s="33">
        <f t="shared" ref="E18" si="23">C18/B18*10^6</f>
        <v>3726.7080745341614</v>
      </c>
      <c r="F18" s="34">
        <f t="shared" ref="F18" si="24">D18/B18*10^6</f>
        <v>1242.2360248447205</v>
      </c>
      <c r="G18" s="35">
        <v>1250</v>
      </c>
      <c r="H18" s="35">
        <f t="shared" si="21"/>
        <v>829.53131480713387</v>
      </c>
      <c r="I18" s="6"/>
      <c r="J18" s="6"/>
      <c r="K18" s="19"/>
      <c r="L18" s="63"/>
      <c r="M18" s="63"/>
      <c r="N18" s="6"/>
      <c r="O18" s="6"/>
      <c r="P18" s="6"/>
    </row>
    <row r="19" spans="1:16" ht="15.75" x14ac:dyDescent="0.2">
      <c r="A19" s="37" t="s">
        <v>396</v>
      </c>
      <c r="B19" s="32">
        <v>2266</v>
      </c>
      <c r="C19" s="32">
        <v>1</v>
      </c>
      <c r="D19" s="32">
        <v>1</v>
      </c>
      <c r="E19" s="33">
        <f t="shared" si="1"/>
        <v>441.30626654898504</v>
      </c>
      <c r="F19" s="34">
        <f t="shared" ref="F19" si="25">D19/B19*10^6</f>
        <v>441.30626654898504</v>
      </c>
      <c r="G19" s="35">
        <v>1250</v>
      </c>
      <c r="H19" s="35">
        <f t="shared" ref="H19" si="26">SUM(C19:C21)/SUM(B19:B21)*10^6</f>
        <v>477.47891134808214</v>
      </c>
      <c r="I19" s="6" t="s">
        <v>482</v>
      </c>
      <c r="J19" s="6"/>
      <c r="K19" s="19"/>
      <c r="L19" s="63"/>
      <c r="M19" s="63"/>
      <c r="N19" s="6"/>
      <c r="O19" s="6"/>
      <c r="P19" s="6"/>
    </row>
    <row r="20" spans="1:16" ht="15.75" x14ac:dyDescent="0.2">
      <c r="A20" s="37" t="s">
        <v>395</v>
      </c>
      <c r="B20" s="32">
        <v>1751</v>
      </c>
      <c r="C20" s="32">
        <v>0</v>
      </c>
      <c r="D20" s="32">
        <v>0</v>
      </c>
      <c r="E20" s="33">
        <f t="shared" ref="E20" si="27">C20/B20*10^6</f>
        <v>0</v>
      </c>
      <c r="F20" s="34">
        <f t="shared" ref="F20" si="28">D20/B20*10^6</f>
        <v>0</v>
      </c>
      <c r="G20" s="35">
        <v>1250</v>
      </c>
      <c r="H20" s="35">
        <f t="shared" ref="H20:H22" si="29">SUM(C20:C22)/SUM(B20:B22)*10^6</f>
        <v>1197.6047904191616</v>
      </c>
      <c r="I20" s="6"/>
      <c r="J20" s="6"/>
      <c r="K20" s="19"/>
      <c r="L20" s="63"/>
      <c r="M20" s="63"/>
      <c r="N20" s="6"/>
      <c r="O20" s="6"/>
      <c r="P20" s="6"/>
    </row>
    <row r="21" spans="1:16" ht="15.75" x14ac:dyDescent="0.2">
      <c r="A21" s="37" t="s">
        <v>386</v>
      </c>
      <c r="B21" s="32">
        <v>2266</v>
      </c>
      <c r="C21" s="32">
        <v>2</v>
      </c>
      <c r="D21" s="32">
        <v>2</v>
      </c>
      <c r="E21" s="33">
        <f t="shared" si="1"/>
        <v>882.61253309797007</v>
      </c>
      <c r="F21" s="34">
        <f t="shared" ref="F21" si="30">D21/B21*10^6</f>
        <v>882.61253309797007</v>
      </c>
      <c r="G21" s="35">
        <v>1250</v>
      </c>
      <c r="H21" s="35">
        <f t="shared" si="29"/>
        <v>2523.1286795626579</v>
      </c>
      <c r="I21" s="6"/>
      <c r="J21" s="6"/>
      <c r="K21" s="19"/>
      <c r="L21" s="63"/>
      <c r="M21" s="63"/>
      <c r="N21" s="6"/>
      <c r="O21" s="6"/>
      <c r="P21" s="6"/>
    </row>
    <row r="22" spans="1:16" ht="15.75" x14ac:dyDescent="0.2">
      <c r="A22" s="37" t="s">
        <v>364</v>
      </c>
      <c r="B22" s="32">
        <v>1828</v>
      </c>
      <c r="C22" s="32">
        <v>5</v>
      </c>
      <c r="D22" s="32">
        <v>5</v>
      </c>
      <c r="E22" s="33">
        <f t="shared" ref="E22" si="31">C22/B22*10^6</f>
        <v>2735.2297592997811</v>
      </c>
      <c r="F22" s="34">
        <f t="shared" ref="F22" si="32">D22/B22*10^6</f>
        <v>2735.2297592997811</v>
      </c>
      <c r="G22" s="35">
        <v>1250</v>
      </c>
      <c r="H22" s="35">
        <f t="shared" si="29"/>
        <v>3089.2240596038523</v>
      </c>
      <c r="I22" s="6"/>
      <c r="J22" s="6"/>
      <c r="K22" s="19"/>
      <c r="L22" s="63"/>
      <c r="M22" s="63"/>
      <c r="N22" s="6"/>
      <c r="O22" s="6"/>
      <c r="P22" s="6"/>
    </row>
    <row r="23" spans="1:16" ht="15.75" x14ac:dyDescent="0.2">
      <c r="A23" s="37" t="s">
        <v>341</v>
      </c>
      <c r="B23" s="32">
        <v>1851</v>
      </c>
      <c r="C23" s="32">
        <v>8</v>
      </c>
      <c r="D23" s="32">
        <v>7</v>
      </c>
      <c r="E23" s="33">
        <f t="shared" si="1"/>
        <v>4321.9881145326854</v>
      </c>
      <c r="F23" s="34">
        <f t="shared" ref="F23" si="33">D23/B23*10^6</f>
        <v>3781.7396002160995</v>
      </c>
      <c r="G23" s="35">
        <v>1250</v>
      </c>
      <c r="H23" s="35">
        <f t="shared" ref="H23:H28" si="34">SUM(C23:C25)/SUM(B23:B25)*10^6</f>
        <v>2995.8058717795088</v>
      </c>
      <c r="I23" s="6"/>
      <c r="J23" s="6"/>
      <c r="K23" s="19"/>
      <c r="L23" s="63"/>
      <c r="M23" s="63"/>
      <c r="N23" s="6"/>
      <c r="O23" s="6"/>
      <c r="P23" s="6"/>
    </row>
    <row r="24" spans="1:16" ht="15.75" x14ac:dyDescent="0.2">
      <c r="A24" s="37" t="s">
        <v>306</v>
      </c>
      <c r="B24" s="32">
        <v>1824</v>
      </c>
      <c r="C24" s="32">
        <v>4</v>
      </c>
      <c r="D24" s="32">
        <v>3</v>
      </c>
      <c r="E24" s="33">
        <f t="shared" ref="E24" si="35">C24/B24*10^6</f>
        <v>2192.9824561403507</v>
      </c>
      <c r="F24" s="34">
        <f t="shared" ref="F24" si="36">D24/B24*10^6</f>
        <v>1644.7368421052631</v>
      </c>
      <c r="G24" s="35">
        <v>1250</v>
      </c>
      <c r="H24" s="35">
        <f t="shared" si="34"/>
        <v>1495.8863126402393</v>
      </c>
      <c r="I24" s="6" t="s">
        <v>340</v>
      </c>
      <c r="J24" s="6"/>
      <c r="K24" s="19"/>
      <c r="L24" s="63"/>
      <c r="M24" s="63"/>
      <c r="N24" s="6"/>
      <c r="O24" s="6"/>
      <c r="P24" s="6"/>
    </row>
    <row r="25" spans="1:16" ht="15.75" x14ac:dyDescent="0.2">
      <c r="A25" s="37" t="s">
        <v>293</v>
      </c>
      <c r="B25" s="32">
        <v>1332</v>
      </c>
      <c r="C25" s="32">
        <v>3</v>
      </c>
      <c r="D25" s="32">
        <v>3</v>
      </c>
      <c r="E25" s="33">
        <f t="shared" si="1"/>
        <v>2252.2522522522522</v>
      </c>
      <c r="F25" s="34">
        <f t="shared" ref="F25" si="37">D25/B25*10^6</f>
        <v>2252.2522522522522</v>
      </c>
      <c r="G25" s="35">
        <v>1250</v>
      </c>
      <c r="H25" s="35">
        <f t="shared" si="34"/>
        <v>808.08080808080808</v>
      </c>
      <c r="I25" s="6"/>
      <c r="J25" s="6"/>
      <c r="K25" s="19"/>
      <c r="L25" s="63"/>
      <c r="M25" s="63"/>
      <c r="N25" s="6"/>
      <c r="O25" s="6"/>
      <c r="P25" s="6"/>
    </row>
    <row r="26" spans="1:16" ht="15.75" x14ac:dyDescent="0.2">
      <c r="A26" s="37" t="s">
        <v>288</v>
      </c>
      <c r="B26" s="32">
        <v>2192</v>
      </c>
      <c r="C26" s="32">
        <v>1</v>
      </c>
      <c r="D26" s="32">
        <v>1</v>
      </c>
      <c r="E26" s="33">
        <f t="shared" ref="E26" si="38">C26/B26*10^6</f>
        <v>456.20437956204375</v>
      </c>
      <c r="F26" s="34">
        <f t="shared" ref="F26" si="39">D26/B26*10^6</f>
        <v>456.20437956204375</v>
      </c>
      <c r="G26" s="35">
        <v>1250</v>
      </c>
      <c r="H26" s="35">
        <f t="shared" si="34"/>
        <v>919.70937183849901</v>
      </c>
      <c r="I26" s="6"/>
      <c r="J26" s="6"/>
      <c r="M26" s="63"/>
      <c r="N26" s="6"/>
      <c r="O26" s="6"/>
      <c r="P26" s="6"/>
    </row>
    <row r="27" spans="1:16" ht="15.75" x14ac:dyDescent="0.2">
      <c r="A27" s="37" t="s">
        <v>261</v>
      </c>
      <c r="B27" s="32">
        <v>6376</v>
      </c>
      <c r="C27" s="32">
        <v>4</v>
      </c>
      <c r="D27" s="32">
        <v>4</v>
      </c>
      <c r="E27" s="33">
        <f>C27/B27*10^6</f>
        <v>627.35257214554576</v>
      </c>
      <c r="F27" s="34">
        <f t="shared" ref="F27" si="40">D27/B27*10^6</f>
        <v>627.35257214554576</v>
      </c>
      <c r="G27" s="35">
        <v>1250</v>
      </c>
      <c r="H27" s="35">
        <f t="shared" si="34"/>
        <v>723.18200080353552</v>
      </c>
      <c r="I27" s="6"/>
      <c r="J27" s="6"/>
      <c r="K27" s="19"/>
      <c r="L27" s="63"/>
      <c r="M27" s="63"/>
      <c r="N27" s="6"/>
      <c r="O27" s="6"/>
      <c r="P27" s="6"/>
    </row>
    <row r="28" spans="1:16" ht="15.75" x14ac:dyDescent="0.2">
      <c r="A28" s="37" t="s">
        <v>246</v>
      </c>
      <c r="B28" s="32">
        <v>2305</v>
      </c>
      <c r="C28" s="32">
        <v>5</v>
      </c>
      <c r="D28" s="32">
        <v>4</v>
      </c>
      <c r="E28" s="33">
        <f>C28/B28*10^6</f>
        <v>2169.1973969631235</v>
      </c>
      <c r="F28" s="34">
        <f t="shared" ref="F28" si="41">D28/B28*10^6</f>
        <v>1735.3579175704988</v>
      </c>
      <c r="G28" s="35">
        <v>1250</v>
      </c>
      <c r="H28" s="35">
        <f t="shared" si="34"/>
        <v>646.24531472146828</v>
      </c>
      <c r="I28" s="6"/>
      <c r="J28" s="6"/>
      <c r="K28" s="19"/>
      <c r="L28" s="63"/>
      <c r="M28" s="63"/>
      <c r="N28" s="6"/>
      <c r="O28" s="6"/>
      <c r="P28" s="6"/>
    </row>
    <row r="29" spans="1:16" ht="15.75" x14ac:dyDescent="0.2">
      <c r="A29" s="37" t="s">
        <v>294</v>
      </c>
      <c r="B29" s="32">
        <v>3764</v>
      </c>
      <c r="C29" s="32">
        <v>0</v>
      </c>
      <c r="D29" s="32">
        <v>0</v>
      </c>
      <c r="E29" s="33">
        <f t="shared" ref="E29" si="42">C29/B29*10^6</f>
        <v>0</v>
      </c>
      <c r="F29" s="34">
        <f t="shared" ref="F29" si="43">D29/B29*10^6</f>
        <v>0</v>
      </c>
      <c r="G29" s="35">
        <v>1250</v>
      </c>
      <c r="H29" s="35">
        <f t="shared" ref="H29:H30" si="44">SUM(C29:C31)/SUM(B29:B31)*10^6</f>
        <v>416.43531371460301</v>
      </c>
      <c r="I29" s="6"/>
      <c r="J29" s="6"/>
      <c r="K29" s="19"/>
      <c r="L29" s="63"/>
      <c r="M29" s="63"/>
      <c r="N29" s="6"/>
      <c r="O29" s="6"/>
      <c r="P29" s="6"/>
    </row>
    <row r="30" spans="1:16" ht="15.75" x14ac:dyDescent="0.2">
      <c r="A30" s="31" t="s">
        <v>240</v>
      </c>
      <c r="B30" s="32">
        <v>1668</v>
      </c>
      <c r="C30" s="32">
        <v>0</v>
      </c>
      <c r="D30" s="32">
        <v>0</v>
      </c>
      <c r="E30" s="33">
        <f t="shared" si="1"/>
        <v>0</v>
      </c>
      <c r="F30" s="34">
        <f t="shared" ref="F30" si="45">D30/B30*10^6</f>
        <v>0</v>
      </c>
      <c r="G30" s="35">
        <v>1250</v>
      </c>
      <c r="H30" s="35">
        <f t="shared" si="44"/>
        <v>672.49495628782779</v>
      </c>
      <c r="I30" s="6"/>
      <c r="J30" s="6"/>
      <c r="K30" s="19"/>
      <c r="L30" s="63"/>
      <c r="M30" s="63"/>
      <c r="N30" s="6"/>
      <c r="O30" s="6"/>
      <c r="P30" s="6"/>
    </row>
    <row r="31" spans="1:16" ht="15.75" x14ac:dyDescent="0.2">
      <c r="A31" s="31" t="s">
        <v>213</v>
      </c>
      <c r="B31" s="32">
        <v>1772</v>
      </c>
      <c r="C31" s="36">
        <v>3</v>
      </c>
      <c r="D31" s="32">
        <v>3</v>
      </c>
      <c r="E31" s="33">
        <f t="shared" ref="E31" si="46">C31/B31*10^6</f>
        <v>1693.0022573363431</v>
      </c>
      <c r="F31" s="34">
        <f t="shared" ref="F31" si="47">D31/B31*10^6</f>
        <v>1693.0022573363431</v>
      </c>
      <c r="G31" s="35">
        <v>1250</v>
      </c>
      <c r="H31" s="35">
        <f t="shared" ref="H31:H32" si="48">SUM(C31:C33)/SUM(B31:B33)*10^6</f>
        <v>1729.106628242075</v>
      </c>
      <c r="I31" s="6" t="s">
        <v>242</v>
      </c>
      <c r="J31" s="6"/>
      <c r="K31" s="65"/>
      <c r="L31" s="66"/>
      <c r="M31" s="66"/>
      <c r="N31" s="6"/>
      <c r="O31" s="6"/>
      <c r="P31" s="6"/>
    </row>
    <row r="32" spans="1:16" ht="15.75" x14ac:dyDescent="0.2">
      <c r="A32" s="31" t="s">
        <v>207</v>
      </c>
      <c r="B32" s="32">
        <v>1021</v>
      </c>
      <c r="C32" s="36">
        <v>0</v>
      </c>
      <c r="D32" s="32">
        <v>0</v>
      </c>
      <c r="E32" s="33">
        <f t="shared" si="1"/>
        <v>0</v>
      </c>
      <c r="F32" s="34">
        <f t="shared" ref="F32:F33" si="49">D32/B32*10^6</f>
        <v>0</v>
      </c>
      <c r="G32" s="35">
        <v>1250</v>
      </c>
      <c r="H32" s="35">
        <f t="shared" si="48"/>
        <v>1167.5423234092236</v>
      </c>
      <c r="I32" s="6"/>
      <c r="J32" s="6"/>
      <c r="K32" s="65"/>
      <c r="L32" s="66"/>
      <c r="M32" s="66"/>
      <c r="N32" s="6"/>
      <c r="O32" s="6"/>
      <c r="P32" s="6"/>
    </row>
    <row r="33" spans="1:16" ht="15.75" x14ac:dyDescent="0.2">
      <c r="A33" s="31" t="s">
        <v>193</v>
      </c>
      <c r="B33" s="32">
        <v>677</v>
      </c>
      <c r="C33" s="32">
        <v>3</v>
      </c>
      <c r="D33" s="32">
        <v>3</v>
      </c>
      <c r="E33" s="33">
        <f t="shared" si="1"/>
        <v>4431.3146233382577</v>
      </c>
      <c r="F33" s="34">
        <f t="shared" si="49"/>
        <v>4431.3146233382577</v>
      </c>
      <c r="G33" s="35">
        <v>1250</v>
      </c>
      <c r="H33" s="35">
        <f t="shared" ref="H33:H36" si="50">SUM(C33:C35)/SUM(B33:B35)*10^6</f>
        <v>627.94348508634221</v>
      </c>
      <c r="I33" s="6" t="s">
        <v>203</v>
      </c>
      <c r="J33" s="6"/>
      <c r="K33" s="65"/>
      <c r="L33" s="66"/>
      <c r="M33" s="66"/>
      <c r="N33" s="6"/>
      <c r="O33" s="6"/>
      <c r="P33" s="6"/>
    </row>
    <row r="34" spans="1:16" ht="15.75" x14ac:dyDescent="0.2">
      <c r="A34" s="31" t="s">
        <v>188</v>
      </c>
      <c r="B34" s="32">
        <v>1728</v>
      </c>
      <c r="C34" s="32">
        <v>1</v>
      </c>
      <c r="D34" s="32">
        <v>1</v>
      </c>
      <c r="E34" s="33">
        <f t="shared" si="1"/>
        <v>578.7037037037037</v>
      </c>
      <c r="F34" s="34">
        <f t="shared" ref="F34" si="51">D34/B34*10^6</f>
        <v>578.7037037037037</v>
      </c>
      <c r="G34" s="35">
        <v>1250</v>
      </c>
      <c r="H34" s="35">
        <f t="shared" si="50"/>
        <v>294.11764705882348</v>
      </c>
      <c r="I34" s="6" t="s">
        <v>190</v>
      </c>
      <c r="J34" s="6"/>
      <c r="K34" s="65"/>
      <c r="L34" s="66"/>
      <c r="M34" s="66"/>
      <c r="N34" s="6"/>
      <c r="O34" s="6"/>
      <c r="P34" s="6"/>
    </row>
    <row r="35" spans="1:16" ht="15.75" x14ac:dyDescent="0.2">
      <c r="A35" s="31" t="s">
        <v>185</v>
      </c>
      <c r="B35" s="32">
        <v>3965</v>
      </c>
      <c r="C35" s="32">
        <v>0</v>
      </c>
      <c r="D35" s="32">
        <v>0</v>
      </c>
      <c r="E35" s="33">
        <f t="shared" si="1"/>
        <v>0</v>
      </c>
      <c r="F35" s="34">
        <f t="shared" ref="F35" si="52">D35/B35*10^6</f>
        <v>0</v>
      </c>
      <c r="G35" s="35">
        <v>1250</v>
      </c>
      <c r="H35" s="35">
        <f t="shared" si="50"/>
        <v>1924.4647582391149</v>
      </c>
      <c r="I35" s="6"/>
      <c r="J35" s="6"/>
      <c r="K35" s="65"/>
      <c r="L35" s="67"/>
      <c r="M35" s="67"/>
      <c r="N35" s="6"/>
      <c r="O35" s="6"/>
      <c r="P35" s="6"/>
    </row>
    <row r="36" spans="1:16" ht="15.75" x14ac:dyDescent="0.2">
      <c r="A36" s="31" t="s">
        <v>186</v>
      </c>
      <c r="B36" s="32">
        <v>1107</v>
      </c>
      <c r="C36" s="32">
        <v>1</v>
      </c>
      <c r="D36" s="32" t="s">
        <v>244</v>
      </c>
      <c r="E36" s="33">
        <f t="shared" si="1"/>
        <v>903.34236675700083</v>
      </c>
      <c r="F36" s="34" t="e">
        <f t="shared" ref="F36" si="53">D36/B36*10^6</f>
        <v>#VALUE!</v>
      </c>
      <c r="G36" s="35">
        <v>1250</v>
      </c>
      <c r="H36" s="35">
        <f t="shared" si="50"/>
        <v>4885.3304383227032</v>
      </c>
      <c r="I36" s="6"/>
      <c r="J36" s="6"/>
      <c r="K36" s="19"/>
      <c r="L36" s="63"/>
      <c r="M36" s="63"/>
      <c r="N36" s="6"/>
      <c r="O36" s="6"/>
      <c r="P36" s="6"/>
    </row>
    <row r="37" spans="1:16" ht="15.75" x14ac:dyDescent="0.2">
      <c r="A37" s="31" t="s">
        <v>22</v>
      </c>
      <c r="B37" s="32">
        <v>3242</v>
      </c>
      <c r="C37" s="32">
        <v>15</v>
      </c>
      <c r="D37" s="32">
        <v>13</v>
      </c>
      <c r="E37" s="33">
        <f t="shared" si="1"/>
        <v>4626.7735965453421</v>
      </c>
      <c r="F37" s="34">
        <f t="shared" ref="F37:F71" si="54">D37/B37*10^6</f>
        <v>4009.8704503392969</v>
      </c>
      <c r="G37" s="35">
        <v>1250</v>
      </c>
      <c r="H37" s="35">
        <f t="shared" ref="H37:H69" si="55">SUM(C37:C39)/SUM(B37:B39)*10^6</f>
        <v>4456.3279857397511</v>
      </c>
      <c r="I37" s="6" t="s">
        <v>180</v>
      </c>
      <c r="J37" s="6"/>
      <c r="K37" s="68"/>
      <c r="L37" s="63"/>
      <c r="M37" s="63"/>
      <c r="N37" s="6"/>
      <c r="O37" s="6"/>
      <c r="P37" s="6"/>
    </row>
    <row r="38" spans="1:16" ht="15.75" x14ac:dyDescent="0.2">
      <c r="A38" s="31" t="s">
        <v>21</v>
      </c>
      <c r="B38" s="32">
        <v>3020</v>
      </c>
      <c r="C38" s="36">
        <v>20</v>
      </c>
      <c r="D38" s="32">
        <v>16</v>
      </c>
      <c r="E38" s="33">
        <f t="shared" ref="E38:E63" si="56">C38/B38*10^6</f>
        <v>6622.5165562913908</v>
      </c>
      <c r="F38" s="34">
        <f t="shared" si="54"/>
        <v>5298.013245033113</v>
      </c>
      <c r="G38" s="35">
        <v>1250</v>
      </c>
      <c r="H38" s="35">
        <f t="shared" si="55"/>
        <v>3546.0992907801419</v>
      </c>
      <c r="I38" s="6" t="s">
        <v>181</v>
      </c>
      <c r="J38" s="6"/>
      <c r="K38" s="68"/>
      <c r="L38" s="63"/>
      <c r="M38" s="63"/>
      <c r="N38" s="6"/>
      <c r="O38" s="6"/>
      <c r="P38" s="6"/>
    </row>
    <row r="39" spans="1:16" ht="15.75" x14ac:dyDescent="0.2">
      <c r="A39" s="31" t="s">
        <v>20</v>
      </c>
      <c r="B39" s="32">
        <v>2714</v>
      </c>
      <c r="C39" s="36">
        <v>5</v>
      </c>
      <c r="D39" s="32">
        <v>4</v>
      </c>
      <c r="E39" s="33">
        <f t="shared" si="56"/>
        <v>1842.2991893883568</v>
      </c>
      <c r="F39" s="34">
        <f t="shared" si="54"/>
        <v>1473.8393515106854</v>
      </c>
      <c r="G39" s="35">
        <v>1250</v>
      </c>
      <c r="H39" s="35">
        <f t="shared" si="55"/>
        <v>1011.4145354717526</v>
      </c>
    </row>
    <row r="40" spans="1:16" ht="15.75" x14ac:dyDescent="0.2">
      <c r="A40" s="31" t="s">
        <v>146</v>
      </c>
      <c r="B40" s="32">
        <v>1598</v>
      </c>
      <c r="C40" s="32">
        <v>1</v>
      </c>
      <c r="D40" s="32">
        <v>1</v>
      </c>
      <c r="E40" s="33">
        <f t="shared" si="56"/>
        <v>625.78222778473094</v>
      </c>
      <c r="F40" s="34">
        <f t="shared" si="54"/>
        <v>625.78222778473094</v>
      </c>
      <c r="G40" s="35">
        <v>1250</v>
      </c>
      <c r="H40" s="35">
        <f t="shared" si="55"/>
        <v>848.1764206955047</v>
      </c>
    </row>
    <row r="41" spans="1:16" ht="15.75" x14ac:dyDescent="0.2">
      <c r="A41" s="31" t="s">
        <v>147</v>
      </c>
      <c r="B41" s="32">
        <v>2609</v>
      </c>
      <c r="C41" s="32">
        <v>1</v>
      </c>
      <c r="D41" s="32">
        <v>1</v>
      </c>
      <c r="E41" s="33">
        <f t="shared" si="56"/>
        <v>383.28861632809509</v>
      </c>
      <c r="F41" s="34">
        <f t="shared" si="54"/>
        <v>383.28861632809509</v>
      </c>
      <c r="G41" s="35">
        <v>1250</v>
      </c>
      <c r="H41" s="35">
        <f t="shared" si="55"/>
        <v>1104.7689191677407</v>
      </c>
    </row>
    <row r="42" spans="1:16" ht="15.75" x14ac:dyDescent="0.2">
      <c r="A42" s="31" t="s">
        <v>148</v>
      </c>
      <c r="B42" s="32">
        <v>1688</v>
      </c>
      <c r="C42" s="32">
        <v>3</v>
      </c>
      <c r="D42" s="32">
        <v>3</v>
      </c>
      <c r="E42" s="33">
        <f t="shared" si="56"/>
        <v>1777.2511848341233</v>
      </c>
      <c r="F42" s="34">
        <f t="shared" si="54"/>
        <v>1777.2511848341233</v>
      </c>
      <c r="G42" s="35">
        <v>1250</v>
      </c>
      <c r="H42" s="35">
        <f t="shared" si="55"/>
        <v>1207.3128665056915</v>
      </c>
      <c r="I42" s="21"/>
    </row>
    <row r="43" spans="1:16" ht="15.75" x14ac:dyDescent="0.2">
      <c r="A43" s="31" t="s">
        <v>149</v>
      </c>
      <c r="B43" s="32">
        <v>1134</v>
      </c>
      <c r="C43" s="32">
        <v>2</v>
      </c>
      <c r="D43" s="32">
        <v>2</v>
      </c>
      <c r="E43" s="33">
        <f t="shared" si="56"/>
        <v>1763.6684303350969</v>
      </c>
      <c r="F43" s="34">
        <f t="shared" si="54"/>
        <v>1763.6684303350969</v>
      </c>
      <c r="G43" s="35">
        <v>1250</v>
      </c>
      <c r="H43" s="35">
        <f t="shared" si="55"/>
        <v>1692.0473773265651</v>
      </c>
    </row>
    <row r="44" spans="1:16" ht="15.75" x14ac:dyDescent="0.2">
      <c r="A44" s="31" t="s">
        <v>150</v>
      </c>
      <c r="B44" s="32">
        <v>2976</v>
      </c>
      <c r="C44" s="32">
        <v>2</v>
      </c>
      <c r="D44" s="32">
        <v>2</v>
      </c>
      <c r="E44" s="33">
        <f t="shared" si="56"/>
        <v>672.04301075268825</v>
      </c>
      <c r="F44" s="34">
        <f t="shared" si="54"/>
        <v>672.04301075268825</v>
      </c>
      <c r="G44" s="35">
        <v>1250</v>
      </c>
      <c r="H44" s="35">
        <f t="shared" si="55"/>
        <v>1573.7410071942445</v>
      </c>
      <c r="I44" s="21"/>
    </row>
    <row r="45" spans="1:16" ht="15.75" x14ac:dyDescent="0.2">
      <c r="A45" s="31" t="s">
        <v>151</v>
      </c>
      <c r="B45" s="32">
        <v>618</v>
      </c>
      <c r="C45" s="32">
        <v>4</v>
      </c>
      <c r="D45" s="32">
        <v>2</v>
      </c>
      <c r="E45" s="33">
        <f t="shared" si="56"/>
        <v>6472.491909385114</v>
      </c>
      <c r="F45" s="34">
        <f t="shared" si="54"/>
        <v>3236.245954692557</v>
      </c>
      <c r="G45" s="35">
        <v>1250</v>
      </c>
      <c r="H45" s="35">
        <f t="shared" si="55"/>
        <v>5688.7444128403085</v>
      </c>
      <c r="K45" s="4"/>
    </row>
    <row r="46" spans="1:16" ht="15.75" x14ac:dyDescent="0.2">
      <c r="A46" s="31" t="s">
        <v>152</v>
      </c>
      <c r="B46" s="32">
        <v>854</v>
      </c>
      <c r="C46" s="32">
        <v>1</v>
      </c>
      <c r="D46" s="32">
        <v>1</v>
      </c>
      <c r="E46" s="33">
        <f t="shared" si="56"/>
        <v>1170.9601873536299</v>
      </c>
      <c r="F46" s="34">
        <f t="shared" si="54"/>
        <v>1170.9601873536299</v>
      </c>
      <c r="G46" s="35">
        <v>1250</v>
      </c>
      <c r="H46" s="35">
        <f t="shared" si="55"/>
        <v>4946.0431654676258</v>
      </c>
      <c r="K46" s="4"/>
    </row>
    <row r="47" spans="1:16" ht="15.75" x14ac:dyDescent="0.2">
      <c r="A47" s="31" t="s">
        <v>153</v>
      </c>
      <c r="B47" s="32">
        <v>989</v>
      </c>
      <c r="C47" s="32">
        <v>9</v>
      </c>
      <c r="D47" s="32">
        <v>2</v>
      </c>
      <c r="E47" s="33">
        <f t="shared" si="56"/>
        <v>9100.1011122345808</v>
      </c>
      <c r="F47" s="34">
        <f t="shared" si="54"/>
        <v>2022.2446916076847</v>
      </c>
      <c r="G47" s="35">
        <v>1250</v>
      </c>
      <c r="H47" s="35">
        <f t="shared" si="55"/>
        <v>4918.0327868852464</v>
      </c>
      <c r="K47" s="4"/>
    </row>
    <row r="48" spans="1:16" ht="15.75" x14ac:dyDescent="0.2">
      <c r="A48" s="31" t="s">
        <v>154</v>
      </c>
      <c r="B48" s="32">
        <v>381</v>
      </c>
      <c r="C48" s="32">
        <v>1</v>
      </c>
      <c r="D48" s="32">
        <v>1</v>
      </c>
      <c r="E48" s="33">
        <f t="shared" si="56"/>
        <v>2624.6719160104985</v>
      </c>
      <c r="F48" s="34">
        <f t="shared" si="54"/>
        <v>2624.6719160104985</v>
      </c>
      <c r="G48" s="35">
        <v>1250</v>
      </c>
      <c r="H48" s="35">
        <f t="shared" si="55"/>
        <v>2704.7913446676971</v>
      </c>
    </row>
    <row r="49" spans="1:8" ht="15.75" x14ac:dyDescent="0.2">
      <c r="A49" s="31" t="s">
        <v>155</v>
      </c>
      <c r="B49" s="32">
        <v>1070</v>
      </c>
      <c r="C49" s="32">
        <v>2</v>
      </c>
      <c r="D49" s="32">
        <v>2</v>
      </c>
      <c r="E49" s="33">
        <f t="shared" si="56"/>
        <v>1869.1588785046729</v>
      </c>
      <c r="F49" s="34">
        <f t="shared" si="54"/>
        <v>1869.1588785046729</v>
      </c>
      <c r="G49" s="35">
        <v>1250</v>
      </c>
      <c r="H49" s="35">
        <f t="shared" si="55"/>
        <v>2507.0510811657787</v>
      </c>
    </row>
    <row r="50" spans="1:8" ht="15.75" x14ac:dyDescent="0.2">
      <c r="A50" s="31" t="s">
        <v>156</v>
      </c>
      <c r="B50" s="32">
        <v>1137</v>
      </c>
      <c r="C50" s="32">
        <v>4</v>
      </c>
      <c r="D50" s="32">
        <v>3</v>
      </c>
      <c r="E50" s="33">
        <f t="shared" si="56"/>
        <v>3518.029903254178</v>
      </c>
      <c r="F50" s="34">
        <f t="shared" si="54"/>
        <v>2638.5224274406332</v>
      </c>
      <c r="G50" s="35">
        <v>1250</v>
      </c>
      <c r="H50" s="35">
        <f t="shared" si="55"/>
        <v>1926.1637239165329</v>
      </c>
    </row>
    <row r="51" spans="1:8" ht="15.75" x14ac:dyDescent="0.2">
      <c r="A51" s="31" t="s">
        <v>157</v>
      </c>
      <c r="B51" s="32">
        <v>984</v>
      </c>
      <c r="C51" s="32">
        <v>2</v>
      </c>
      <c r="D51" s="32">
        <v>2</v>
      </c>
      <c r="E51" s="33">
        <f t="shared" si="56"/>
        <v>2032.5203252032522</v>
      </c>
      <c r="F51" s="34">
        <f t="shared" si="54"/>
        <v>2032.5203252032522</v>
      </c>
      <c r="G51" s="35">
        <v>1250</v>
      </c>
      <c r="H51" s="35">
        <f t="shared" si="55"/>
        <v>1074.8835542816196</v>
      </c>
    </row>
    <row r="52" spans="1:8" ht="15.75" x14ac:dyDescent="0.2">
      <c r="A52" s="31" t="s">
        <v>158</v>
      </c>
      <c r="B52" s="32">
        <v>994</v>
      </c>
      <c r="C52" s="32"/>
      <c r="D52" s="32"/>
      <c r="E52" s="33"/>
      <c r="F52" s="34">
        <f t="shared" si="54"/>
        <v>0</v>
      </c>
      <c r="G52" s="35">
        <v>1250</v>
      </c>
      <c r="H52" s="35">
        <f t="shared" si="55"/>
        <v>357.65379113018599</v>
      </c>
    </row>
    <row r="53" spans="1:8" ht="15.75" x14ac:dyDescent="0.2">
      <c r="A53" s="31" t="s">
        <v>159</v>
      </c>
      <c r="B53" s="32">
        <v>813</v>
      </c>
      <c r="C53" s="32">
        <v>1</v>
      </c>
      <c r="D53" s="32">
        <v>1</v>
      </c>
      <c r="E53" s="33">
        <f t="shared" si="56"/>
        <v>1230.0123001230013</v>
      </c>
      <c r="F53" s="34">
        <f t="shared" si="54"/>
        <v>1230.0123001230013</v>
      </c>
      <c r="G53" s="35">
        <v>1250</v>
      </c>
      <c r="H53" s="35">
        <f t="shared" si="55"/>
        <v>377.50094375235938</v>
      </c>
    </row>
    <row r="54" spans="1:8" ht="15.75" x14ac:dyDescent="0.2">
      <c r="A54" s="13" t="s">
        <v>160</v>
      </c>
      <c r="B54" s="20">
        <v>989</v>
      </c>
      <c r="C54" s="20"/>
      <c r="D54" s="20"/>
      <c r="E54" s="17"/>
      <c r="F54" s="14">
        <f t="shared" si="54"/>
        <v>0</v>
      </c>
      <c r="G54" s="1">
        <v>1250</v>
      </c>
      <c r="H54" s="1">
        <f t="shared" si="55"/>
        <v>0</v>
      </c>
    </row>
    <row r="55" spans="1:8" ht="15.75" x14ac:dyDescent="0.2">
      <c r="A55" s="13" t="s">
        <v>161</v>
      </c>
      <c r="B55" s="20">
        <v>847</v>
      </c>
      <c r="C55" s="20"/>
      <c r="D55" s="20"/>
      <c r="E55" s="17">
        <f t="shared" si="56"/>
        <v>0</v>
      </c>
      <c r="F55" s="14">
        <f t="shared" si="54"/>
        <v>0</v>
      </c>
      <c r="G55" s="1">
        <v>1250</v>
      </c>
      <c r="H55" s="1">
        <f t="shared" si="55"/>
        <v>1607.0711128967457</v>
      </c>
    </row>
    <row r="56" spans="1:8" ht="15.75" x14ac:dyDescent="0.2">
      <c r="A56" s="13" t="s">
        <v>162</v>
      </c>
      <c r="B56" s="20">
        <v>899</v>
      </c>
      <c r="C56" s="20"/>
      <c r="D56" s="20"/>
      <c r="E56" s="17">
        <f t="shared" si="56"/>
        <v>0</v>
      </c>
      <c r="F56" s="14">
        <f t="shared" si="54"/>
        <v>0</v>
      </c>
      <c r="G56" s="1">
        <v>1250</v>
      </c>
      <c r="H56" s="1">
        <f t="shared" si="55"/>
        <v>5187.5498802873108</v>
      </c>
    </row>
    <row r="57" spans="1:8" ht="15.75" x14ac:dyDescent="0.2">
      <c r="A57" s="13" t="s">
        <v>163</v>
      </c>
      <c r="B57" s="20">
        <v>743</v>
      </c>
      <c r="C57" s="20">
        <v>4</v>
      </c>
      <c r="D57" s="20">
        <v>3</v>
      </c>
      <c r="E57" s="17">
        <f t="shared" si="56"/>
        <v>5383.5800807537016</v>
      </c>
      <c r="F57" s="14">
        <f t="shared" si="54"/>
        <v>4037.6850605652758</v>
      </c>
      <c r="G57" s="1">
        <v>1250</v>
      </c>
      <c r="H57" s="1">
        <f t="shared" si="55"/>
        <v>9832.8416912487701</v>
      </c>
    </row>
    <row r="58" spans="1:8" ht="15.75" x14ac:dyDescent="0.2">
      <c r="A58" s="13" t="s">
        <v>164</v>
      </c>
      <c r="B58" s="20">
        <v>864</v>
      </c>
      <c r="C58" s="20">
        <v>9</v>
      </c>
      <c r="D58" s="20">
        <v>8</v>
      </c>
      <c r="E58" s="17">
        <f t="shared" si="56"/>
        <v>10416.666666666666</v>
      </c>
      <c r="F58" s="14">
        <f t="shared" si="54"/>
        <v>9259.2592592592591</v>
      </c>
      <c r="G58" s="1">
        <v>1250</v>
      </c>
      <c r="H58" s="1">
        <f t="shared" si="55"/>
        <v>11938.202247191011</v>
      </c>
    </row>
    <row r="59" spans="1:8" ht="15.75" x14ac:dyDescent="0.2">
      <c r="A59" s="13" t="s">
        <v>165</v>
      </c>
      <c r="B59" s="20">
        <v>427</v>
      </c>
      <c r="C59" s="20">
        <v>7</v>
      </c>
      <c r="D59" s="20">
        <v>3</v>
      </c>
      <c r="E59" s="17">
        <f t="shared" si="56"/>
        <v>16393.442622950821</v>
      </c>
      <c r="F59" s="14">
        <f t="shared" si="54"/>
        <v>7025.7611241217801</v>
      </c>
      <c r="G59" s="1">
        <v>1250</v>
      </c>
      <c r="H59" s="1">
        <f t="shared" si="55"/>
        <v>14531.043593130778</v>
      </c>
    </row>
    <row r="60" spans="1:8" ht="15.75" x14ac:dyDescent="0.2">
      <c r="A60" s="13" t="s">
        <v>166</v>
      </c>
      <c r="B60" s="20">
        <v>133</v>
      </c>
      <c r="C60" s="20">
        <v>1</v>
      </c>
      <c r="D60" s="20">
        <v>1</v>
      </c>
      <c r="E60" s="17">
        <f t="shared" si="56"/>
        <v>7518.7969924812023</v>
      </c>
      <c r="F60" s="14">
        <f t="shared" si="54"/>
        <v>7518.7969924812023</v>
      </c>
      <c r="G60" s="1">
        <v>1250</v>
      </c>
      <c r="H60" s="1">
        <f t="shared" si="55"/>
        <v>7541.4781297134241</v>
      </c>
    </row>
    <row r="61" spans="1:8" ht="15.75" x14ac:dyDescent="0.2">
      <c r="A61" s="13" t="s">
        <v>167</v>
      </c>
      <c r="B61" s="20">
        <v>197</v>
      </c>
      <c r="C61" s="20">
        <v>3</v>
      </c>
      <c r="D61" s="20">
        <v>3</v>
      </c>
      <c r="E61" s="17">
        <f t="shared" si="56"/>
        <v>15228.426395939086</v>
      </c>
      <c r="F61" s="14">
        <f t="shared" si="54"/>
        <v>15228.426395939086</v>
      </c>
      <c r="G61" s="1">
        <v>1250</v>
      </c>
      <c r="H61" s="1">
        <f t="shared" si="55"/>
        <v>9865.4708520179374</v>
      </c>
    </row>
    <row r="62" spans="1:8" ht="15.75" x14ac:dyDescent="0.2">
      <c r="A62" s="13" t="s">
        <v>168</v>
      </c>
      <c r="B62" s="20">
        <v>333</v>
      </c>
      <c r="C62" s="20">
        <v>1</v>
      </c>
      <c r="D62" s="20">
        <v>1</v>
      </c>
      <c r="E62" s="17">
        <f t="shared" si="56"/>
        <v>3003.003003003003</v>
      </c>
      <c r="F62" s="14">
        <f t="shared" si="54"/>
        <v>3003.003003003003</v>
      </c>
      <c r="G62" s="1">
        <v>1250</v>
      </c>
      <c r="H62" s="1">
        <f t="shared" si="55"/>
        <v>6622.5165562913908</v>
      </c>
    </row>
    <row r="63" spans="1:8" ht="15.75" x14ac:dyDescent="0.2">
      <c r="A63" s="13" t="s">
        <v>169</v>
      </c>
      <c r="B63" s="20">
        <v>585</v>
      </c>
      <c r="C63" s="20">
        <v>7</v>
      </c>
      <c r="D63" s="20">
        <v>1</v>
      </c>
      <c r="E63" s="17">
        <f t="shared" si="56"/>
        <v>11965.811965811967</v>
      </c>
      <c r="F63" s="14">
        <f t="shared" si="54"/>
        <v>1709.4017094017095</v>
      </c>
      <c r="G63" s="1">
        <v>1250</v>
      </c>
      <c r="H63" s="1">
        <f t="shared" si="55"/>
        <v>1035.3306587291318</v>
      </c>
    </row>
    <row r="64" spans="1:8" ht="15.75" x14ac:dyDescent="0.2">
      <c r="A64" s="13" t="s">
        <v>170</v>
      </c>
      <c r="B64" s="20">
        <v>441</v>
      </c>
      <c r="C64" s="20">
        <v>1</v>
      </c>
      <c r="D64" s="20">
        <v>1</v>
      </c>
      <c r="E64" s="17">
        <f>C64/B64*10^6</f>
        <v>2267.5736961451248</v>
      </c>
      <c r="F64" s="14">
        <f t="shared" si="54"/>
        <v>2267.5736961451248</v>
      </c>
      <c r="G64" s="1">
        <v>1250</v>
      </c>
      <c r="H64" s="1">
        <f t="shared" si="55"/>
        <v>134.69827586206895</v>
      </c>
    </row>
    <row r="65" spans="1:8" ht="15.75" x14ac:dyDescent="0.2">
      <c r="A65" s="13" t="s">
        <v>171</v>
      </c>
      <c r="B65" s="20">
        <v>6701</v>
      </c>
      <c r="C65" s="20"/>
      <c r="D65" s="20"/>
      <c r="E65" s="17"/>
      <c r="F65" s="14">
        <f t="shared" si="54"/>
        <v>0</v>
      </c>
      <c r="G65" s="1">
        <v>1250</v>
      </c>
      <c r="H65" s="1">
        <f t="shared" si="55"/>
        <v>0</v>
      </c>
    </row>
    <row r="66" spans="1:8" ht="15.75" x14ac:dyDescent="0.2">
      <c r="A66" s="13" t="s">
        <v>172</v>
      </c>
      <c r="B66" s="20">
        <v>282</v>
      </c>
      <c r="C66" s="20"/>
      <c r="D66" s="20"/>
      <c r="E66" s="17"/>
      <c r="F66" s="14">
        <f t="shared" si="54"/>
        <v>0</v>
      </c>
      <c r="G66" s="1">
        <v>1250</v>
      </c>
      <c r="H66" s="1">
        <f t="shared" si="55"/>
        <v>0</v>
      </c>
    </row>
    <row r="67" spans="1:8" ht="15.75" x14ac:dyDescent="0.2">
      <c r="A67" s="13" t="s">
        <v>173</v>
      </c>
      <c r="B67" s="20">
        <v>738</v>
      </c>
      <c r="C67" s="20"/>
      <c r="D67" s="20"/>
      <c r="E67" s="17"/>
      <c r="F67" s="14">
        <f t="shared" si="54"/>
        <v>0</v>
      </c>
      <c r="G67" s="1">
        <v>1250</v>
      </c>
      <c r="H67" s="1">
        <f t="shared" si="55"/>
        <v>0</v>
      </c>
    </row>
    <row r="68" spans="1:8" ht="15.75" x14ac:dyDescent="0.2">
      <c r="A68" s="13" t="s">
        <v>174</v>
      </c>
      <c r="B68" s="20">
        <v>202</v>
      </c>
      <c r="C68" s="20"/>
      <c r="D68" s="20"/>
      <c r="E68" s="17"/>
      <c r="F68" s="14">
        <f t="shared" si="54"/>
        <v>0</v>
      </c>
      <c r="G68" s="1">
        <v>1250</v>
      </c>
      <c r="H68" s="1">
        <f t="shared" si="55"/>
        <v>0</v>
      </c>
    </row>
    <row r="69" spans="1:8" ht="15.75" x14ac:dyDescent="0.2">
      <c r="A69" s="13" t="s">
        <v>175</v>
      </c>
      <c r="B69" s="20">
        <v>485</v>
      </c>
      <c r="C69" s="20"/>
      <c r="D69" s="20"/>
      <c r="E69" s="17"/>
      <c r="F69" s="14">
        <f t="shared" si="54"/>
        <v>0</v>
      </c>
      <c r="G69" s="1">
        <v>1250</v>
      </c>
      <c r="H69" s="1">
        <f t="shared" si="55"/>
        <v>0</v>
      </c>
    </row>
    <row r="70" spans="1:8" ht="15.75" x14ac:dyDescent="0.2">
      <c r="A70" s="13" t="s">
        <v>176</v>
      </c>
      <c r="B70" s="20">
        <v>61</v>
      </c>
      <c r="C70" s="20"/>
      <c r="D70" s="20"/>
      <c r="E70" s="17"/>
      <c r="F70" s="14">
        <f t="shared" si="54"/>
        <v>0</v>
      </c>
      <c r="G70" s="1">
        <v>1250</v>
      </c>
      <c r="H70" s="1">
        <f>SUM(C70:C71)/SUM(B70:B71)*10^6</f>
        <v>0</v>
      </c>
    </row>
    <row r="71" spans="1:8" ht="15.75" x14ac:dyDescent="0.2">
      <c r="A71" s="13" t="s">
        <v>177</v>
      </c>
      <c r="B71" s="20">
        <v>147</v>
      </c>
      <c r="C71" s="20"/>
      <c r="D71" s="20"/>
      <c r="E71" s="17"/>
      <c r="F71" s="14">
        <f t="shared" si="54"/>
        <v>0</v>
      </c>
      <c r="G71" s="1">
        <v>1250</v>
      </c>
      <c r="H71" s="1">
        <f>SUM(C71:C72)/SUM(B71:B72)*10^6</f>
        <v>0</v>
      </c>
    </row>
    <row r="72" spans="1:8" ht="15.75" x14ac:dyDescent="0.2">
      <c r="A72" s="13" t="s">
        <v>178</v>
      </c>
      <c r="B72" s="20">
        <v>184</v>
      </c>
      <c r="C72" s="20"/>
      <c r="D72" s="20"/>
      <c r="E72" s="17"/>
    </row>
  </sheetData>
  <mergeCells count="2">
    <mergeCell ref="G1:G2"/>
    <mergeCell ref="H1:H2"/>
  </mergeCells>
  <dataValidations disablePrompts="1" count="1">
    <dataValidation type="custom" errorStyle="information" allowBlank="1" showErrorMessage="1" errorTitle="SAP BEx: Direct input not possib" error="Changing the value of a filter cell will not change the filter's value. Please use one of the following instead:_x000d__x000a_- Choose &quot;Select filter value&quot; from the right-click menu or_x000d__x000a_- Double-click on the value you want in the r" sqref="A65085:A65098">
      <formula1>FALSE</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6"/>
  <sheetViews>
    <sheetView workbookViewId="0">
      <selection activeCell="G5" sqref="G5"/>
    </sheetView>
  </sheetViews>
  <sheetFormatPr defaultColWidth="8.7109375" defaultRowHeight="15" x14ac:dyDescent="0.25"/>
  <cols>
    <col min="1" max="1" width="12.42578125" style="71" bestFit="1" customWidth="1"/>
    <col min="2" max="2" width="14.5703125" style="71" bestFit="1" customWidth="1"/>
    <col min="3" max="16384" width="8.7109375" style="71"/>
  </cols>
  <sheetData>
    <row r="3" spans="1:3" x14ac:dyDescent="0.25">
      <c r="A3" s="75" t="s">
        <v>529</v>
      </c>
      <c r="B3" s="71" t="s">
        <v>532</v>
      </c>
    </row>
    <row r="4" spans="1:3" x14ac:dyDescent="0.25">
      <c r="A4" s="76" t="s">
        <v>527</v>
      </c>
      <c r="B4" s="71">
        <v>11</v>
      </c>
    </row>
    <row r="5" spans="1:3" x14ac:dyDescent="0.25">
      <c r="A5" s="76" t="s">
        <v>530</v>
      </c>
      <c r="B5" s="71">
        <v>31</v>
      </c>
    </row>
    <row r="6" spans="1:3" x14ac:dyDescent="0.25">
      <c r="A6" s="76" t="s">
        <v>531</v>
      </c>
      <c r="B6" s="71">
        <v>42</v>
      </c>
      <c r="C6" s="71">
        <f>11/42</f>
        <v>0.26190476190476192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L2" sqref="L2"/>
    </sheetView>
  </sheetViews>
  <sheetFormatPr defaultColWidth="28" defaultRowHeight="15" x14ac:dyDescent="0.25"/>
  <cols>
    <col min="1" max="1" width="5.85546875" bestFit="1" customWidth="1"/>
    <col min="2" max="2" width="20.140625" bestFit="1" customWidth="1"/>
    <col min="3" max="3" width="11.85546875" bestFit="1" customWidth="1"/>
    <col min="4" max="4" width="17.7109375" bestFit="1" customWidth="1"/>
    <col min="5" max="5" width="13.140625" bestFit="1" customWidth="1"/>
    <col min="6" max="6" width="35.5703125" customWidth="1"/>
    <col min="7" max="7" width="11.85546875" bestFit="1" customWidth="1"/>
    <col min="8" max="8" width="21.85546875" bestFit="1" customWidth="1"/>
    <col min="9" max="9" width="7.85546875" bestFit="1" customWidth="1"/>
    <col min="10" max="10" width="24.42578125" bestFit="1" customWidth="1"/>
    <col min="11" max="11" width="9.28515625" bestFit="1" customWidth="1"/>
  </cols>
  <sheetData>
    <row r="1" spans="1:13" ht="15.75" x14ac:dyDescent="0.25">
      <c r="A1" s="39" t="s">
        <v>2</v>
      </c>
      <c r="B1" s="40" t="s">
        <v>10</v>
      </c>
      <c r="C1" s="41" t="s">
        <v>80</v>
      </c>
      <c r="D1" s="40" t="s">
        <v>1</v>
      </c>
      <c r="E1" s="43" t="s">
        <v>3</v>
      </c>
      <c r="F1" s="42" t="s">
        <v>11</v>
      </c>
      <c r="G1" s="40" t="s">
        <v>12</v>
      </c>
      <c r="H1" s="10" t="s">
        <v>0</v>
      </c>
      <c r="I1" s="10" t="s">
        <v>14</v>
      </c>
      <c r="J1" s="10" t="s">
        <v>15</v>
      </c>
      <c r="K1" s="12" t="s">
        <v>9</v>
      </c>
      <c r="L1" s="60" t="s">
        <v>528</v>
      </c>
      <c r="M1" s="46"/>
    </row>
    <row r="2" spans="1:13" ht="47.25" x14ac:dyDescent="0.25">
      <c r="A2" s="39">
        <v>109</v>
      </c>
      <c r="B2" s="40" t="s">
        <v>433</v>
      </c>
      <c r="C2" s="41">
        <v>43921</v>
      </c>
      <c r="D2" s="40" t="s">
        <v>479</v>
      </c>
      <c r="E2" s="40">
        <v>200524491</v>
      </c>
      <c r="F2" s="42" t="s">
        <v>478</v>
      </c>
      <c r="G2" s="40">
        <v>1952</v>
      </c>
      <c r="H2" s="10" t="s">
        <v>480</v>
      </c>
      <c r="I2" s="10" t="s">
        <v>14</v>
      </c>
      <c r="J2" s="10" t="s">
        <v>200</v>
      </c>
      <c r="K2" s="12">
        <v>1</v>
      </c>
      <c r="L2" s="60" t="s">
        <v>527</v>
      </c>
    </row>
    <row r="3" spans="1:13" ht="173.25" x14ac:dyDescent="0.25">
      <c r="A3" s="39">
        <v>108</v>
      </c>
      <c r="B3" s="40" t="s">
        <v>433</v>
      </c>
      <c r="C3" s="41">
        <v>43917</v>
      </c>
      <c r="D3" s="40" t="s">
        <v>474</v>
      </c>
      <c r="E3" s="44">
        <v>200524427</v>
      </c>
      <c r="F3" s="42" t="s">
        <v>473</v>
      </c>
      <c r="G3" s="40">
        <v>2008</v>
      </c>
      <c r="H3" s="10" t="s">
        <v>475</v>
      </c>
      <c r="I3" s="10" t="s">
        <v>14</v>
      </c>
      <c r="J3" s="10" t="s">
        <v>429</v>
      </c>
      <c r="K3" s="12">
        <v>1</v>
      </c>
    </row>
    <row r="4" spans="1:13" ht="94.5" x14ac:dyDescent="0.25">
      <c r="A4" s="39">
        <v>107</v>
      </c>
      <c r="B4" s="40" t="s">
        <v>433</v>
      </c>
      <c r="C4" s="41">
        <v>43917</v>
      </c>
      <c r="D4" s="40" t="s">
        <v>471</v>
      </c>
      <c r="E4" s="74">
        <v>200524498</v>
      </c>
      <c r="F4" s="42" t="s">
        <v>470</v>
      </c>
      <c r="G4" s="40">
        <v>2004</v>
      </c>
      <c r="H4" s="10" t="s">
        <v>472</v>
      </c>
      <c r="I4" s="10" t="s">
        <v>14</v>
      </c>
      <c r="J4" s="10" t="s">
        <v>349</v>
      </c>
      <c r="K4" s="12">
        <v>1</v>
      </c>
      <c r="L4" s="60" t="s">
        <v>527</v>
      </c>
    </row>
    <row r="5" spans="1:13" ht="110.25" x14ac:dyDescent="0.25">
      <c r="A5" s="39">
        <v>106</v>
      </c>
      <c r="B5" s="40" t="s">
        <v>433</v>
      </c>
      <c r="C5" s="41">
        <v>43904</v>
      </c>
      <c r="D5" s="40" t="s">
        <v>85</v>
      </c>
      <c r="E5" s="74">
        <v>200524105</v>
      </c>
      <c r="F5" s="42" t="s">
        <v>463</v>
      </c>
      <c r="G5" s="40">
        <v>2004</v>
      </c>
      <c r="H5" s="10" t="s">
        <v>465</v>
      </c>
      <c r="I5" s="10" t="s">
        <v>14</v>
      </c>
      <c r="J5" s="10" t="s">
        <v>430</v>
      </c>
      <c r="K5" s="12">
        <v>3</v>
      </c>
    </row>
    <row r="6" spans="1:13" ht="126" x14ac:dyDescent="0.25">
      <c r="A6" s="39">
        <v>105</v>
      </c>
      <c r="B6" s="40" t="s">
        <v>433</v>
      </c>
      <c r="C6" s="41">
        <v>43909</v>
      </c>
      <c r="D6" s="40" t="s">
        <v>82</v>
      </c>
      <c r="E6" s="74">
        <v>200524218</v>
      </c>
      <c r="F6" s="42" t="s">
        <v>468</v>
      </c>
      <c r="G6" s="40">
        <v>2004</v>
      </c>
      <c r="H6" s="10" t="s">
        <v>465</v>
      </c>
      <c r="I6" s="10" t="s">
        <v>14</v>
      </c>
      <c r="J6" s="10" t="s">
        <v>467</v>
      </c>
      <c r="K6" s="12">
        <v>3</v>
      </c>
      <c r="L6" s="61" t="s">
        <v>527</v>
      </c>
    </row>
    <row r="7" spans="1:13" ht="126" x14ac:dyDescent="0.25">
      <c r="A7" s="39">
        <v>104</v>
      </c>
      <c r="B7" s="40" t="s">
        <v>433</v>
      </c>
      <c r="C7" s="41">
        <v>43909</v>
      </c>
      <c r="D7" s="40" t="s">
        <v>82</v>
      </c>
      <c r="E7" s="74">
        <v>200524180</v>
      </c>
      <c r="F7" s="42" t="s">
        <v>469</v>
      </c>
      <c r="G7" s="40">
        <v>2004</v>
      </c>
      <c r="H7" s="10" t="s">
        <v>465</v>
      </c>
      <c r="I7" s="10" t="s">
        <v>14</v>
      </c>
      <c r="J7" s="10" t="s">
        <v>430</v>
      </c>
      <c r="K7" s="12">
        <v>3</v>
      </c>
    </row>
    <row r="8" spans="1:13" ht="110.25" x14ac:dyDescent="0.25">
      <c r="A8" s="39">
        <v>103</v>
      </c>
      <c r="B8" s="40" t="s">
        <v>433</v>
      </c>
      <c r="C8" s="41">
        <v>43909</v>
      </c>
      <c r="D8" s="40" t="s">
        <v>85</v>
      </c>
      <c r="E8" s="74">
        <v>200524169</v>
      </c>
      <c r="F8" s="42" t="s">
        <v>464</v>
      </c>
      <c r="G8" s="40">
        <v>2004</v>
      </c>
      <c r="H8" s="10" t="s">
        <v>465</v>
      </c>
      <c r="I8" s="10" t="s">
        <v>14</v>
      </c>
      <c r="J8" s="10" t="s">
        <v>430</v>
      </c>
      <c r="K8" s="12">
        <v>3</v>
      </c>
    </row>
    <row r="9" spans="1:13" ht="110.25" x14ac:dyDescent="0.25">
      <c r="A9" s="39">
        <v>102</v>
      </c>
      <c r="B9" s="40" t="s">
        <v>433</v>
      </c>
      <c r="C9" s="41">
        <v>43909</v>
      </c>
      <c r="D9" s="40" t="s">
        <v>85</v>
      </c>
      <c r="E9" s="74">
        <v>200524104</v>
      </c>
      <c r="F9" s="42" t="s">
        <v>466</v>
      </c>
      <c r="G9" s="40">
        <v>2004</v>
      </c>
      <c r="H9" s="10" t="s">
        <v>465</v>
      </c>
      <c r="I9" s="10" t="s">
        <v>14</v>
      </c>
      <c r="J9" s="10" t="s">
        <v>430</v>
      </c>
      <c r="K9" s="12">
        <v>3</v>
      </c>
    </row>
    <row r="10" spans="1:13" ht="204.75" x14ac:dyDescent="0.25">
      <c r="A10" s="39">
        <v>101</v>
      </c>
      <c r="B10" s="40" t="s">
        <v>433</v>
      </c>
      <c r="C10" s="41">
        <v>43906</v>
      </c>
      <c r="D10" s="40" t="s">
        <v>219</v>
      </c>
      <c r="E10" s="74">
        <v>200524040</v>
      </c>
      <c r="F10" s="42" t="s">
        <v>460</v>
      </c>
      <c r="G10" s="40">
        <v>1925</v>
      </c>
      <c r="H10" s="10" t="s">
        <v>461</v>
      </c>
      <c r="I10" s="10" t="s">
        <v>14</v>
      </c>
      <c r="J10" s="10" t="s">
        <v>462</v>
      </c>
      <c r="K10" s="12">
        <v>2</v>
      </c>
      <c r="L10" s="60" t="s">
        <v>527</v>
      </c>
    </row>
    <row r="11" spans="1:13" ht="173.25" x14ac:dyDescent="0.25">
      <c r="A11" s="39">
        <v>100</v>
      </c>
      <c r="B11" s="40" t="s">
        <v>433</v>
      </c>
      <c r="C11" s="41">
        <v>43903</v>
      </c>
      <c r="D11" s="40" t="s">
        <v>189</v>
      </c>
      <c r="E11" s="74">
        <v>200523830</v>
      </c>
      <c r="F11" s="42" t="s">
        <v>454</v>
      </c>
      <c r="G11" s="40">
        <v>1947</v>
      </c>
      <c r="H11" s="10" t="s">
        <v>455</v>
      </c>
      <c r="I11" s="10" t="s">
        <v>14</v>
      </c>
      <c r="J11" s="10" t="s">
        <v>233</v>
      </c>
      <c r="K11" s="12">
        <v>1</v>
      </c>
      <c r="L11" s="60" t="s">
        <v>527</v>
      </c>
    </row>
    <row r="12" spans="1:13" ht="204.75" x14ac:dyDescent="0.25">
      <c r="A12" s="39">
        <v>99</v>
      </c>
      <c r="B12" s="40" t="s">
        <v>433</v>
      </c>
      <c r="C12" s="41">
        <v>43913</v>
      </c>
      <c r="D12" s="40" t="s">
        <v>19</v>
      </c>
      <c r="E12" s="74">
        <v>200524337</v>
      </c>
      <c r="F12" s="42" t="s">
        <v>476</v>
      </c>
      <c r="G12" s="40">
        <v>2001</v>
      </c>
      <c r="H12" s="10" t="s">
        <v>477</v>
      </c>
      <c r="I12" s="10" t="s">
        <v>14</v>
      </c>
      <c r="J12" s="10" t="s">
        <v>233</v>
      </c>
      <c r="K12" s="12">
        <v>1</v>
      </c>
    </row>
    <row r="13" spans="1:13" ht="189" x14ac:dyDescent="0.25">
      <c r="A13" s="39">
        <v>98</v>
      </c>
      <c r="B13" s="40" t="s">
        <v>433</v>
      </c>
      <c r="C13" s="41">
        <v>43902</v>
      </c>
      <c r="D13" s="40" t="s">
        <v>279</v>
      </c>
      <c r="E13" s="74">
        <v>200523771</v>
      </c>
      <c r="F13" s="42" t="s">
        <v>453</v>
      </c>
      <c r="G13" s="40">
        <v>1938</v>
      </c>
      <c r="H13" s="10" t="s">
        <v>428</v>
      </c>
      <c r="I13" s="10" t="s">
        <v>14</v>
      </c>
      <c r="J13" s="10" t="s">
        <v>429</v>
      </c>
      <c r="K13" s="12">
        <v>2</v>
      </c>
    </row>
    <row r="14" spans="1:13" ht="31.5" x14ac:dyDescent="0.25">
      <c r="A14" s="39">
        <v>97</v>
      </c>
      <c r="B14" s="40" t="s">
        <v>433</v>
      </c>
      <c r="C14" s="41">
        <v>43900</v>
      </c>
      <c r="D14" s="40" t="s">
        <v>82</v>
      </c>
      <c r="E14" s="74">
        <v>200523653</v>
      </c>
      <c r="F14" s="42" t="s">
        <v>452</v>
      </c>
      <c r="G14" s="40">
        <v>2004</v>
      </c>
      <c r="H14" s="10" t="s">
        <v>450</v>
      </c>
      <c r="I14" s="10" t="s">
        <v>14</v>
      </c>
      <c r="J14" s="10" t="s">
        <v>430</v>
      </c>
      <c r="K14" s="12">
        <v>1</v>
      </c>
    </row>
    <row r="15" spans="1:13" ht="31.5" x14ac:dyDescent="0.25">
      <c r="A15" s="39">
        <v>96</v>
      </c>
      <c r="B15" s="40" t="s">
        <v>433</v>
      </c>
      <c r="C15" s="41">
        <v>43900</v>
      </c>
      <c r="D15" s="40" t="s">
        <v>82</v>
      </c>
      <c r="E15" s="74">
        <v>200523641</v>
      </c>
      <c r="F15" s="42" t="s">
        <v>451</v>
      </c>
      <c r="G15" s="40">
        <v>2004</v>
      </c>
      <c r="H15" s="10" t="s">
        <v>255</v>
      </c>
      <c r="I15" s="10" t="s">
        <v>14</v>
      </c>
      <c r="J15" s="10" t="s">
        <v>430</v>
      </c>
      <c r="K15" s="12">
        <v>1</v>
      </c>
    </row>
    <row r="16" spans="1:13" ht="31.5" x14ac:dyDescent="0.25">
      <c r="A16" s="39">
        <v>95</v>
      </c>
      <c r="B16" s="40" t="s">
        <v>433</v>
      </c>
      <c r="C16" s="41">
        <v>43902</v>
      </c>
      <c r="D16" s="40" t="s">
        <v>82</v>
      </c>
      <c r="E16" s="74">
        <v>200523176</v>
      </c>
      <c r="F16" s="42" t="s">
        <v>449</v>
      </c>
      <c r="G16" s="40">
        <v>2004</v>
      </c>
      <c r="H16" s="10" t="s">
        <v>424</v>
      </c>
      <c r="I16" s="10" t="s">
        <v>14</v>
      </c>
      <c r="J16" s="10" t="s">
        <v>430</v>
      </c>
      <c r="K16" s="12">
        <v>1</v>
      </c>
    </row>
    <row r="17" spans="1:12" ht="31.5" x14ac:dyDescent="0.25">
      <c r="A17" s="39">
        <v>94</v>
      </c>
      <c r="B17" s="40" t="s">
        <v>433</v>
      </c>
      <c r="C17" s="41">
        <v>43902</v>
      </c>
      <c r="D17" s="40" t="s">
        <v>82</v>
      </c>
      <c r="E17" s="74">
        <v>200523175</v>
      </c>
      <c r="F17" s="42" t="s">
        <v>448</v>
      </c>
      <c r="G17" s="40">
        <v>2004</v>
      </c>
      <c r="H17" s="10" t="s">
        <v>424</v>
      </c>
      <c r="I17" s="10" t="s">
        <v>14</v>
      </c>
      <c r="J17" s="10" t="s">
        <v>430</v>
      </c>
      <c r="K17" s="12">
        <v>1</v>
      </c>
    </row>
    <row r="18" spans="1:12" ht="15.75" x14ac:dyDescent="0.25">
      <c r="A18" s="39">
        <v>93</v>
      </c>
      <c r="B18" s="40" t="s">
        <v>433</v>
      </c>
      <c r="C18" s="41">
        <v>43902</v>
      </c>
      <c r="D18" s="40" t="s">
        <v>82</v>
      </c>
      <c r="E18" s="74">
        <v>200523174</v>
      </c>
      <c r="F18" s="42" t="s">
        <v>447</v>
      </c>
      <c r="G18" s="40">
        <v>2004</v>
      </c>
      <c r="H18" s="10" t="s">
        <v>424</v>
      </c>
      <c r="I18" s="10" t="s">
        <v>14</v>
      </c>
      <c r="J18" s="10" t="s">
        <v>430</v>
      </c>
      <c r="K18" s="12">
        <v>1</v>
      </c>
    </row>
    <row r="19" spans="1:12" ht="252" x14ac:dyDescent="0.25">
      <c r="A19" s="39">
        <v>92</v>
      </c>
      <c r="B19" s="40" t="s">
        <v>433</v>
      </c>
      <c r="C19" s="41">
        <v>43901</v>
      </c>
      <c r="D19" s="40" t="s">
        <v>87</v>
      </c>
      <c r="E19" s="74">
        <v>200523735</v>
      </c>
      <c r="F19" s="42" t="s">
        <v>445</v>
      </c>
      <c r="G19" s="40">
        <v>1938</v>
      </c>
      <c r="H19" s="10" t="s">
        <v>446</v>
      </c>
      <c r="I19" s="10" t="s">
        <v>14</v>
      </c>
      <c r="J19" s="60" t="s">
        <v>349</v>
      </c>
      <c r="K19" s="12">
        <v>1</v>
      </c>
      <c r="L19" s="60" t="s">
        <v>527</v>
      </c>
    </row>
    <row r="20" spans="1:12" ht="362.25" x14ac:dyDescent="0.25">
      <c r="A20" s="39">
        <v>91</v>
      </c>
      <c r="B20" s="40" t="s">
        <v>433</v>
      </c>
      <c r="C20" s="41">
        <v>40247</v>
      </c>
      <c r="D20" s="40" t="s">
        <v>279</v>
      </c>
      <c r="E20" s="40">
        <v>200523628</v>
      </c>
      <c r="F20" s="42" t="s">
        <v>444</v>
      </c>
      <c r="G20" s="40">
        <v>1938</v>
      </c>
      <c r="H20" s="10" t="s">
        <v>428</v>
      </c>
      <c r="I20" s="10" t="s">
        <v>14</v>
      </c>
      <c r="J20" s="10" t="s">
        <v>429</v>
      </c>
      <c r="K20" s="12">
        <v>2</v>
      </c>
    </row>
    <row r="21" spans="1:12" ht="204.75" x14ac:dyDescent="0.25">
      <c r="A21" s="39">
        <v>90</v>
      </c>
      <c r="B21" s="40" t="s">
        <v>433</v>
      </c>
      <c r="C21" s="41">
        <v>43898</v>
      </c>
      <c r="D21" s="40" t="s">
        <v>85</v>
      </c>
      <c r="E21" s="74">
        <v>200523523</v>
      </c>
      <c r="F21" s="42" t="s">
        <v>441</v>
      </c>
      <c r="G21" s="40">
        <v>2004</v>
      </c>
      <c r="H21" s="10" t="s">
        <v>442</v>
      </c>
      <c r="I21" s="10" t="s">
        <v>14</v>
      </c>
      <c r="J21" s="10" t="s">
        <v>430</v>
      </c>
      <c r="K21" s="12">
        <v>1</v>
      </c>
    </row>
    <row r="22" spans="1:12" ht="236.25" x14ac:dyDescent="0.25">
      <c r="A22" s="39">
        <v>89</v>
      </c>
      <c r="B22" s="40" t="s">
        <v>433</v>
      </c>
      <c r="C22" s="41">
        <v>43891</v>
      </c>
      <c r="D22" s="40" t="s">
        <v>438</v>
      </c>
      <c r="E22" s="40">
        <v>200523177</v>
      </c>
      <c r="F22" s="42" t="s">
        <v>437</v>
      </c>
      <c r="G22" s="40">
        <v>1935</v>
      </c>
      <c r="H22" s="10" t="s">
        <v>440</v>
      </c>
      <c r="I22" s="10" t="s">
        <v>14</v>
      </c>
      <c r="J22" s="10" t="s">
        <v>430</v>
      </c>
      <c r="K22" s="12">
        <v>1</v>
      </c>
    </row>
    <row r="23" spans="1:12" ht="252" x14ac:dyDescent="0.25">
      <c r="A23" s="39">
        <v>88</v>
      </c>
      <c r="B23" s="40" t="s">
        <v>433</v>
      </c>
      <c r="C23" s="41" t="s">
        <v>436</v>
      </c>
      <c r="D23" s="40" t="s">
        <v>435</v>
      </c>
      <c r="E23" s="40">
        <v>200523284</v>
      </c>
      <c r="F23" s="42" t="s">
        <v>434</v>
      </c>
      <c r="G23" s="40">
        <v>1844</v>
      </c>
      <c r="H23" s="10" t="s">
        <v>439</v>
      </c>
      <c r="I23" s="10" t="s">
        <v>14</v>
      </c>
      <c r="J23" s="10" t="s">
        <v>233</v>
      </c>
      <c r="K23" s="12">
        <v>1</v>
      </c>
      <c r="L23" s="60" t="s">
        <v>527</v>
      </c>
    </row>
    <row r="24" spans="1:12" ht="236.25" x14ac:dyDescent="0.25">
      <c r="A24" s="39">
        <v>87</v>
      </c>
      <c r="B24" s="40" t="s">
        <v>433</v>
      </c>
      <c r="C24" s="41">
        <v>43895</v>
      </c>
      <c r="D24" s="40" t="s">
        <v>432</v>
      </c>
      <c r="E24" s="40">
        <v>200523320</v>
      </c>
      <c r="F24" s="42" t="s">
        <v>431</v>
      </c>
      <c r="G24" s="40">
        <v>1846</v>
      </c>
      <c r="H24" s="10" t="s">
        <v>443</v>
      </c>
      <c r="I24" s="10" t="s">
        <v>14</v>
      </c>
      <c r="J24" s="10" t="s">
        <v>429</v>
      </c>
      <c r="K24" s="12">
        <v>1</v>
      </c>
    </row>
    <row r="25" spans="1:12" ht="141.75" x14ac:dyDescent="0.25">
      <c r="A25" s="39">
        <v>86</v>
      </c>
      <c r="B25" s="40" t="s">
        <v>418</v>
      </c>
      <c r="C25" s="41">
        <v>43886</v>
      </c>
      <c r="D25" s="40" t="s">
        <v>85</v>
      </c>
      <c r="E25" s="74">
        <v>200522937</v>
      </c>
      <c r="F25" s="42" t="s">
        <v>419</v>
      </c>
      <c r="G25" s="40">
        <v>2004</v>
      </c>
      <c r="H25" s="10" t="s">
        <v>129</v>
      </c>
      <c r="I25" s="10" t="s">
        <v>14</v>
      </c>
      <c r="J25" s="10" t="s">
        <v>430</v>
      </c>
      <c r="K25" s="12">
        <v>1</v>
      </c>
    </row>
    <row r="26" spans="1:12" ht="189" x14ac:dyDescent="0.25">
      <c r="A26" s="39">
        <v>85</v>
      </c>
      <c r="B26" s="40" t="s">
        <v>418</v>
      </c>
      <c r="C26" s="41">
        <v>43887</v>
      </c>
      <c r="D26" s="40" t="s">
        <v>421</v>
      </c>
      <c r="E26" s="40">
        <v>200523031</v>
      </c>
      <c r="F26" s="42" t="s">
        <v>420</v>
      </c>
      <c r="G26" s="40">
        <v>2003</v>
      </c>
      <c r="H26" s="10" t="s">
        <v>425</v>
      </c>
      <c r="I26" s="10" t="s">
        <v>14</v>
      </c>
      <c r="J26" s="10" t="s">
        <v>429</v>
      </c>
      <c r="K26" s="12">
        <v>1</v>
      </c>
    </row>
    <row r="27" spans="1:12" ht="204.75" x14ac:dyDescent="0.25">
      <c r="A27" s="39">
        <v>84</v>
      </c>
      <c r="B27" s="40" t="s">
        <v>418</v>
      </c>
      <c r="C27" s="41">
        <v>43887</v>
      </c>
      <c r="D27" s="40" t="s">
        <v>85</v>
      </c>
      <c r="E27" s="74">
        <v>200523000</v>
      </c>
      <c r="F27" s="42" t="s">
        <v>422</v>
      </c>
      <c r="G27" s="40">
        <v>2004</v>
      </c>
      <c r="H27" s="10" t="s">
        <v>424</v>
      </c>
      <c r="I27" s="10" t="s">
        <v>14</v>
      </c>
      <c r="J27" s="10" t="s">
        <v>430</v>
      </c>
      <c r="K27" s="12">
        <v>1</v>
      </c>
    </row>
    <row r="28" spans="1:12" ht="220.5" x14ac:dyDescent="0.25">
      <c r="A28" s="39">
        <v>83</v>
      </c>
      <c r="B28" s="40" t="s">
        <v>418</v>
      </c>
      <c r="C28" s="41">
        <v>43886</v>
      </c>
      <c r="D28" s="40" t="s">
        <v>85</v>
      </c>
      <c r="E28" s="74">
        <v>200522941</v>
      </c>
      <c r="F28" s="42" t="s">
        <v>426</v>
      </c>
      <c r="G28" s="40">
        <v>2004</v>
      </c>
      <c r="H28" s="10" t="s">
        <v>427</v>
      </c>
      <c r="I28" s="10" t="s">
        <v>14</v>
      </c>
      <c r="J28" s="10" t="s">
        <v>430</v>
      </c>
      <c r="K28" s="12">
        <v>1</v>
      </c>
    </row>
    <row r="29" spans="1:12" ht="173.25" x14ac:dyDescent="0.25">
      <c r="A29" s="39">
        <v>82</v>
      </c>
      <c r="B29" s="40" t="s">
        <v>418</v>
      </c>
      <c r="C29" s="41">
        <v>43885</v>
      </c>
      <c r="D29" s="40" t="s">
        <v>279</v>
      </c>
      <c r="E29" s="73">
        <v>200522928</v>
      </c>
      <c r="F29" s="42" t="s">
        <v>423</v>
      </c>
      <c r="G29" s="40">
        <v>1938</v>
      </c>
      <c r="H29" s="10" t="s">
        <v>428</v>
      </c>
      <c r="I29" s="10" t="s">
        <v>14</v>
      </c>
      <c r="J29" s="10" t="s">
        <v>429</v>
      </c>
      <c r="K29" s="12">
        <v>1</v>
      </c>
    </row>
    <row r="30" spans="1:12" ht="126" x14ac:dyDescent="0.25">
      <c r="A30" s="39">
        <v>81</v>
      </c>
      <c r="B30" s="40" t="s">
        <v>414</v>
      </c>
      <c r="C30" s="41">
        <v>43852</v>
      </c>
      <c r="D30" s="40" t="s">
        <v>416</v>
      </c>
      <c r="E30" s="40">
        <v>200522030</v>
      </c>
      <c r="F30" s="42" t="s">
        <v>415</v>
      </c>
      <c r="G30" s="40">
        <v>1829</v>
      </c>
      <c r="H30" s="10" t="s">
        <v>417</v>
      </c>
      <c r="I30" s="10" t="s">
        <v>14</v>
      </c>
      <c r="J30" s="10" t="s">
        <v>138</v>
      </c>
      <c r="K30" s="12">
        <v>1</v>
      </c>
      <c r="L30" s="60" t="s">
        <v>527</v>
      </c>
    </row>
  </sheetData>
  <conditionalFormatting sqref="E21 E24 E3:E19">
    <cfRule type="duplicateValues" dxfId="13" priority="3"/>
  </conditionalFormatting>
  <conditionalFormatting sqref="E3:E24">
    <cfRule type="duplicateValues" dxfId="12" priority="4"/>
  </conditionalFormatting>
  <conditionalFormatting sqref="E25">
    <cfRule type="duplicateValues" dxfId="11" priority="1"/>
  </conditionalFormatting>
  <conditionalFormatting sqref="E25">
    <cfRule type="duplicateValues" dxfId="10" priority="2"/>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
  <sheetViews>
    <sheetView topLeftCell="B1" zoomScale="55" zoomScaleNormal="55" workbookViewId="0">
      <selection activeCell="B1" sqref="B1:N6"/>
    </sheetView>
  </sheetViews>
  <sheetFormatPr defaultRowHeight="15" x14ac:dyDescent="0.25"/>
  <cols>
    <col min="2" max="2" width="9.5703125" bestFit="1" customWidth="1"/>
    <col min="3" max="3" width="12" bestFit="1" customWidth="1"/>
    <col min="4" max="4" width="15.140625" bestFit="1" customWidth="1"/>
    <col min="5" max="9" width="16.7109375" bestFit="1" customWidth="1"/>
    <col min="10" max="14" width="15.140625" bestFit="1" customWidth="1"/>
  </cols>
  <sheetData>
    <row r="1" spans="2:14" ht="15.75" x14ac:dyDescent="0.25">
      <c r="B1" s="31" t="s">
        <v>359</v>
      </c>
      <c r="C1" s="31" t="s">
        <v>188</v>
      </c>
      <c r="D1" s="31" t="s">
        <v>193</v>
      </c>
      <c r="E1" s="31" t="s">
        <v>207</v>
      </c>
      <c r="F1" s="31" t="s">
        <v>213</v>
      </c>
      <c r="G1" s="31" t="s">
        <v>240</v>
      </c>
      <c r="H1" s="37" t="s">
        <v>294</v>
      </c>
      <c r="I1" s="37" t="s">
        <v>246</v>
      </c>
      <c r="J1" s="37" t="s">
        <v>261</v>
      </c>
      <c r="K1" s="37" t="s">
        <v>288</v>
      </c>
      <c r="L1" s="37" t="s">
        <v>293</v>
      </c>
      <c r="M1" s="37" t="s">
        <v>306</v>
      </c>
      <c r="N1" s="37" t="s">
        <v>341</v>
      </c>
    </row>
    <row r="2" spans="2:14" ht="15.75" x14ac:dyDescent="0.25">
      <c r="B2" s="70" t="s">
        <v>8</v>
      </c>
      <c r="C2" s="70">
        <v>1250</v>
      </c>
      <c r="D2" s="70">
        <v>1250</v>
      </c>
      <c r="E2" s="70">
        <v>1250</v>
      </c>
      <c r="F2" s="70">
        <v>1250</v>
      </c>
      <c r="G2" s="70">
        <v>1250</v>
      </c>
      <c r="H2" s="70">
        <v>1250</v>
      </c>
      <c r="I2" s="70">
        <v>1250</v>
      </c>
      <c r="J2" s="70">
        <v>1250</v>
      </c>
      <c r="K2" s="70">
        <v>1250</v>
      </c>
      <c r="L2" s="70">
        <v>1250</v>
      </c>
      <c r="M2" s="70">
        <v>1250</v>
      </c>
      <c r="N2" s="70">
        <v>1250</v>
      </c>
    </row>
    <row r="3" spans="2:14" s="71" customFormat="1" x14ac:dyDescent="0.25">
      <c r="B3" s="32" t="s">
        <v>360</v>
      </c>
      <c r="C3" s="69">
        <f>C6/C5*1000000</f>
        <v>578.7037037037037</v>
      </c>
      <c r="D3" s="69">
        <f t="shared" ref="D3:N3" si="0">D6/D5*1000000</f>
        <v>4431.3146233382577</v>
      </c>
      <c r="E3" s="69">
        <f>E6/E5*1000000</f>
        <v>0</v>
      </c>
      <c r="F3" s="69">
        <f t="shared" si="0"/>
        <v>1693.0022573363431</v>
      </c>
      <c r="G3" s="69">
        <f t="shared" si="0"/>
        <v>0</v>
      </c>
      <c r="H3" s="69">
        <f t="shared" si="0"/>
        <v>0</v>
      </c>
      <c r="I3" s="69">
        <f t="shared" si="0"/>
        <v>2169.1973969631235</v>
      </c>
      <c r="J3" s="69">
        <f t="shared" si="0"/>
        <v>627.35257214554576</v>
      </c>
      <c r="K3" s="69">
        <f t="shared" si="0"/>
        <v>456.20437956204375</v>
      </c>
      <c r="L3" s="69">
        <f t="shared" si="0"/>
        <v>2252.2522522522522</v>
      </c>
      <c r="M3" s="69">
        <f t="shared" si="0"/>
        <v>2192.9824561403507</v>
      </c>
      <c r="N3" s="69">
        <f t="shared" si="0"/>
        <v>4321.9881145326854</v>
      </c>
    </row>
    <row r="4" spans="2:14" x14ac:dyDescent="0.25">
      <c r="B4" s="32" t="s">
        <v>361</v>
      </c>
      <c r="C4" s="69">
        <f>2/6800*1000000</f>
        <v>294.11764705882348</v>
      </c>
      <c r="D4" s="69">
        <f>4/6370*1000000</f>
        <v>627.94348508634221</v>
      </c>
      <c r="E4" s="69">
        <f>SUM(C6:E6)/SUM(C5:E5)*10^6</f>
        <v>1167.5423234092236</v>
      </c>
      <c r="F4" s="69">
        <f t="shared" ref="F4:N4" si="1">SUM(D6:F6)/SUM(D5:F5)*10^6</f>
        <v>1729.106628242075</v>
      </c>
      <c r="G4" s="69">
        <f t="shared" si="1"/>
        <v>672.49495628782779</v>
      </c>
      <c r="H4" s="69">
        <f t="shared" si="1"/>
        <v>416.43531371460301</v>
      </c>
      <c r="I4" s="69">
        <f t="shared" si="1"/>
        <v>646.24531472146828</v>
      </c>
      <c r="J4" s="69">
        <f t="shared" si="1"/>
        <v>723.18200080353552</v>
      </c>
      <c r="K4" s="69">
        <f t="shared" si="1"/>
        <v>919.70937183849901</v>
      </c>
      <c r="L4" s="69">
        <f t="shared" si="1"/>
        <v>808.08080808080808</v>
      </c>
      <c r="M4" s="69">
        <f t="shared" si="1"/>
        <v>1495.8863126402393</v>
      </c>
      <c r="N4" s="69">
        <f t="shared" si="1"/>
        <v>2995.8058717795088</v>
      </c>
    </row>
    <row r="5" spans="2:14" x14ac:dyDescent="0.25">
      <c r="B5" s="32" t="s">
        <v>362</v>
      </c>
      <c r="C5" s="32">
        <v>1728</v>
      </c>
      <c r="D5" s="32">
        <v>677</v>
      </c>
      <c r="E5" s="32">
        <v>1021</v>
      </c>
      <c r="F5" s="32">
        <v>1772</v>
      </c>
      <c r="G5" s="32">
        <v>1668</v>
      </c>
      <c r="H5" s="32">
        <v>3764</v>
      </c>
      <c r="I5" s="32">
        <v>2305</v>
      </c>
      <c r="J5" s="32">
        <v>6376</v>
      </c>
      <c r="K5" s="32">
        <v>2192</v>
      </c>
      <c r="L5" s="32">
        <v>1332</v>
      </c>
      <c r="M5" s="32">
        <v>1824</v>
      </c>
      <c r="N5" s="32">
        <v>1851</v>
      </c>
    </row>
    <row r="6" spans="2:14" x14ac:dyDescent="0.25">
      <c r="B6" s="32" t="s">
        <v>363</v>
      </c>
      <c r="C6" s="32">
        <v>1</v>
      </c>
      <c r="D6" s="32">
        <v>3</v>
      </c>
      <c r="E6" s="32">
        <v>0</v>
      </c>
      <c r="F6" s="32">
        <v>3</v>
      </c>
      <c r="G6" s="32">
        <v>0</v>
      </c>
      <c r="H6" s="32">
        <v>0</v>
      </c>
      <c r="I6" s="32">
        <v>5</v>
      </c>
      <c r="J6" s="32">
        <v>4</v>
      </c>
      <c r="K6" s="32">
        <v>1</v>
      </c>
      <c r="L6" s="32">
        <v>3</v>
      </c>
      <c r="M6" s="32">
        <v>4</v>
      </c>
      <c r="N6" s="32">
        <v>8</v>
      </c>
    </row>
  </sheetData>
  <conditionalFormatting sqref="C3:N4">
    <cfRule type="cellIs" dxfId="9" priority="4" operator="greaterThan">
      <formula>1875</formula>
    </cfRule>
    <cfRule type="cellIs" dxfId="8" priority="5" operator="between">
      <formula>1250</formula>
      <formula>1875</formula>
    </cfRule>
    <cfRule type="cellIs" dxfId="7" priority="6" operator="lessThan">
      <formula>1250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tabSelected="1" zoomScale="55" zoomScaleNormal="55" workbookViewId="0">
      <pane xSplit="2" ySplit="1" topLeftCell="D2" activePane="bottomRight" state="frozen"/>
      <selection activeCell="C13" sqref="C13:C15"/>
      <selection pane="topRight" activeCell="C13" sqref="C13:C15"/>
      <selection pane="bottomLeft" activeCell="C13" sqref="C13:C15"/>
      <selection pane="bottomRight" activeCell="L2" sqref="L2"/>
    </sheetView>
  </sheetViews>
  <sheetFormatPr defaultRowHeight="15" x14ac:dyDescent="0.25"/>
  <cols>
    <col min="1" max="1" width="13.28515625" style="85" bestFit="1" customWidth="1"/>
    <col min="2" max="2" width="25.85546875" style="85" bestFit="1" customWidth="1"/>
    <col min="3" max="3" width="17.140625" style="144" bestFit="1" customWidth="1"/>
    <col min="4" max="4" width="25.5703125" style="85" customWidth="1"/>
    <col min="5" max="5" width="18.42578125" style="85" bestFit="1" customWidth="1"/>
    <col min="6" max="6" width="105.28515625" style="145" customWidth="1"/>
    <col min="7" max="7" width="19.28515625" style="85" customWidth="1"/>
    <col min="8" max="8" width="29.140625" style="145" bestFit="1" customWidth="1"/>
    <col min="9" max="9" width="12.140625" style="85" customWidth="1"/>
    <col min="10" max="10" width="34.42578125" style="85" customWidth="1"/>
    <col min="11" max="11" width="12.85546875" style="85" customWidth="1"/>
    <col min="12" max="12" width="32.28515625" style="83" bestFit="1" customWidth="1"/>
    <col min="13" max="13" width="9.140625" style="84"/>
    <col min="14" max="234" width="9.140625" style="85"/>
    <col min="235" max="235" width="6.85546875" style="85" customWidth="1"/>
    <col min="236" max="236" width="14.85546875" style="85" customWidth="1"/>
    <col min="237" max="237" width="12.42578125" style="85" customWidth="1"/>
    <col min="238" max="238" width="25.5703125" style="85" customWidth="1"/>
    <col min="239" max="239" width="15.5703125" style="85" customWidth="1"/>
    <col min="240" max="240" width="113.140625" style="85" customWidth="1"/>
    <col min="241" max="241" width="19.28515625" style="85" customWidth="1"/>
    <col min="242" max="242" width="25.140625" style="85" customWidth="1"/>
    <col min="243" max="243" width="9" style="85" customWidth="1"/>
    <col min="244" max="244" width="34.42578125" style="85" customWidth="1"/>
    <col min="245" max="245" width="12.85546875" style="85" customWidth="1"/>
    <col min="246" max="246" width="14.7109375" style="85" customWidth="1"/>
    <col min="247" max="247" width="19" style="85" customWidth="1"/>
    <col min="248" max="248" width="31.5703125" style="85" customWidth="1"/>
    <col min="249" max="249" width="9.140625" style="85"/>
    <col min="250" max="250" width="18.5703125" style="85" customWidth="1"/>
    <col min="251" max="490" width="9.140625" style="85"/>
    <col min="491" max="491" width="6.85546875" style="85" customWidth="1"/>
    <col min="492" max="492" width="14.85546875" style="85" customWidth="1"/>
    <col min="493" max="493" width="12.42578125" style="85" customWidth="1"/>
    <col min="494" max="494" width="25.5703125" style="85" customWidth="1"/>
    <col min="495" max="495" width="15.5703125" style="85" customWidth="1"/>
    <col min="496" max="496" width="113.140625" style="85" customWidth="1"/>
    <col min="497" max="497" width="19.28515625" style="85" customWidth="1"/>
    <col min="498" max="498" width="25.140625" style="85" customWidth="1"/>
    <col min="499" max="499" width="9" style="85" customWidth="1"/>
    <col min="500" max="500" width="34.42578125" style="85" customWidth="1"/>
    <col min="501" max="501" width="12.85546875" style="85" customWidth="1"/>
    <col min="502" max="502" width="14.7109375" style="85" customWidth="1"/>
    <col min="503" max="503" width="19" style="85" customWidth="1"/>
    <col min="504" max="504" width="31.5703125" style="85" customWidth="1"/>
    <col min="505" max="505" width="9.140625" style="85"/>
    <col min="506" max="506" width="18.5703125" style="85" customWidth="1"/>
    <col min="507" max="746" width="9.140625" style="85"/>
    <col min="747" max="747" width="6.85546875" style="85" customWidth="1"/>
    <col min="748" max="748" width="14.85546875" style="85" customWidth="1"/>
    <col min="749" max="749" width="12.42578125" style="85" customWidth="1"/>
    <col min="750" max="750" width="25.5703125" style="85" customWidth="1"/>
    <col min="751" max="751" width="15.5703125" style="85" customWidth="1"/>
    <col min="752" max="752" width="113.140625" style="85" customWidth="1"/>
    <col min="753" max="753" width="19.28515625" style="85" customWidth="1"/>
    <col min="754" max="754" width="25.140625" style="85" customWidth="1"/>
    <col min="755" max="755" width="9" style="85" customWidth="1"/>
    <col min="756" max="756" width="34.42578125" style="85" customWidth="1"/>
    <col min="757" max="757" width="12.85546875" style="85" customWidth="1"/>
    <col min="758" max="758" width="14.7109375" style="85" customWidth="1"/>
    <col min="759" max="759" width="19" style="85" customWidth="1"/>
    <col min="760" max="760" width="31.5703125" style="85" customWidth="1"/>
    <col min="761" max="761" width="9.140625" style="85"/>
    <col min="762" max="762" width="18.5703125" style="85" customWidth="1"/>
    <col min="763" max="1002" width="9.140625" style="85"/>
    <col min="1003" max="1003" width="6.85546875" style="85" customWidth="1"/>
    <col min="1004" max="1004" width="14.85546875" style="85" customWidth="1"/>
    <col min="1005" max="1005" width="12.42578125" style="85" customWidth="1"/>
    <col min="1006" max="1006" width="25.5703125" style="85" customWidth="1"/>
    <col min="1007" max="1007" width="15.5703125" style="85" customWidth="1"/>
    <col min="1008" max="1008" width="113.140625" style="85" customWidth="1"/>
    <col min="1009" max="1009" width="19.28515625" style="85" customWidth="1"/>
    <col min="1010" max="1010" width="25.140625" style="85" customWidth="1"/>
    <col min="1011" max="1011" width="9" style="85" customWidth="1"/>
    <col min="1012" max="1012" width="34.42578125" style="85" customWidth="1"/>
    <col min="1013" max="1013" width="12.85546875" style="85" customWidth="1"/>
    <col min="1014" max="1014" width="14.7109375" style="85" customWidth="1"/>
    <col min="1015" max="1015" width="19" style="85" customWidth="1"/>
    <col min="1016" max="1016" width="31.5703125" style="85" customWidth="1"/>
    <col min="1017" max="1017" width="9.140625" style="85"/>
    <col min="1018" max="1018" width="18.5703125" style="85" customWidth="1"/>
    <col min="1019" max="1258" width="9.140625" style="85"/>
    <col min="1259" max="1259" width="6.85546875" style="85" customWidth="1"/>
    <col min="1260" max="1260" width="14.85546875" style="85" customWidth="1"/>
    <col min="1261" max="1261" width="12.42578125" style="85" customWidth="1"/>
    <col min="1262" max="1262" width="25.5703125" style="85" customWidth="1"/>
    <col min="1263" max="1263" width="15.5703125" style="85" customWidth="1"/>
    <col min="1264" max="1264" width="113.140625" style="85" customWidth="1"/>
    <col min="1265" max="1265" width="19.28515625" style="85" customWidth="1"/>
    <col min="1266" max="1266" width="25.140625" style="85" customWidth="1"/>
    <col min="1267" max="1267" width="9" style="85" customWidth="1"/>
    <col min="1268" max="1268" width="34.42578125" style="85" customWidth="1"/>
    <col min="1269" max="1269" width="12.85546875" style="85" customWidth="1"/>
    <col min="1270" max="1270" width="14.7109375" style="85" customWidth="1"/>
    <col min="1271" max="1271" width="19" style="85" customWidth="1"/>
    <col min="1272" max="1272" width="31.5703125" style="85" customWidth="1"/>
    <col min="1273" max="1273" width="9.140625" style="85"/>
    <col min="1274" max="1274" width="18.5703125" style="85" customWidth="1"/>
    <col min="1275" max="1514" width="9.140625" style="85"/>
    <col min="1515" max="1515" width="6.85546875" style="85" customWidth="1"/>
    <col min="1516" max="1516" width="14.85546875" style="85" customWidth="1"/>
    <col min="1517" max="1517" width="12.42578125" style="85" customWidth="1"/>
    <col min="1518" max="1518" width="25.5703125" style="85" customWidth="1"/>
    <col min="1519" max="1519" width="15.5703125" style="85" customWidth="1"/>
    <col min="1520" max="1520" width="113.140625" style="85" customWidth="1"/>
    <col min="1521" max="1521" width="19.28515625" style="85" customWidth="1"/>
    <col min="1522" max="1522" width="25.140625" style="85" customWidth="1"/>
    <col min="1523" max="1523" width="9" style="85" customWidth="1"/>
    <col min="1524" max="1524" width="34.42578125" style="85" customWidth="1"/>
    <col min="1525" max="1525" width="12.85546875" style="85" customWidth="1"/>
    <col min="1526" max="1526" width="14.7109375" style="85" customWidth="1"/>
    <col min="1527" max="1527" width="19" style="85" customWidth="1"/>
    <col min="1528" max="1528" width="31.5703125" style="85" customWidth="1"/>
    <col min="1529" max="1529" width="9.140625" style="85"/>
    <col min="1530" max="1530" width="18.5703125" style="85" customWidth="1"/>
    <col min="1531" max="1770" width="9.140625" style="85"/>
    <col min="1771" max="1771" width="6.85546875" style="85" customWidth="1"/>
    <col min="1772" max="1772" width="14.85546875" style="85" customWidth="1"/>
    <col min="1773" max="1773" width="12.42578125" style="85" customWidth="1"/>
    <col min="1774" max="1774" width="25.5703125" style="85" customWidth="1"/>
    <col min="1775" max="1775" width="15.5703125" style="85" customWidth="1"/>
    <col min="1776" max="1776" width="113.140625" style="85" customWidth="1"/>
    <col min="1777" max="1777" width="19.28515625" style="85" customWidth="1"/>
    <col min="1778" max="1778" width="25.140625" style="85" customWidth="1"/>
    <col min="1779" max="1779" width="9" style="85" customWidth="1"/>
    <col min="1780" max="1780" width="34.42578125" style="85" customWidth="1"/>
    <col min="1781" max="1781" width="12.85546875" style="85" customWidth="1"/>
    <col min="1782" max="1782" width="14.7109375" style="85" customWidth="1"/>
    <col min="1783" max="1783" width="19" style="85" customWidth="1"/>
    <col min="1784" max="1784" width="31.5703125" style="85" customWidth="1"/>
    <col min="1785" max="1785" width="9.140625" style="85"/>
    <col min="1786" max="1786" width="18.5703125" style="85" customWidth="1"/>
    <col min="1787" max="2026" width="9.140625" style="85"/>
    <col min="2027" max="2027" width="6.85546875" style="85" customWidth="1"/>
    <col min="2028" max="2028" width="14.85546875" style="85" customWidth="1"/>
    <col min="2029" max="2029" width="12.42578125" style="85" customWidth="1"/>
    <col min="2030" max="2030" width="25.5703125" style="85" customWidth="1"/>
    <col min="2031" max="2031" width="15.5703125" style="85" customWidth="1"/>
    <col min="2032" max="2032" width="113.140625" style="85" customWidth="1"/>
    <col min="2033" max="2033" width="19.28515625" style="85" customWidth="1"/>
    <col min="2034" max="2034" width="25.140625" style="85" customWidth="1"/>
    <col min="2035" max="2035" width="9" style="85" customWidth="1"/>
    <col min="2036" max="2036" width="34.42578125" style="85" customWidth="1"/>
    <col min="2037" max="2037" width="12.85546875" style="85" customWidth="1"/>
    <col min="2038" max="2038" width="14.7109375" style="85" customWidth="1"/>
    <col min="2039" max="2039" width="19" style="85" customWidth="1"/>
    <col min="2040" max="2040" width="31.5703125" style="85" customWidth="1"/>
    <col min="2041" max="2041" width="9.140625" style="85"/>
    <col min="2042" max="2042" width="18.5703125" style="85" customWidth="1"/>
    <col min="2043" max="2282" width="9.140625" style="85"/>
    <col min="2283" max="2283" width="6.85546875" style="85" customWidth="1"/>
    <col min="2284" max="2284" width="14.85546875" style="85" customWidth="1"/>
    <col min="2285" max="2285" width="12.42578125" style="85" customWidth="1"/>
    <col min="2286" max="2286" width="25.5703125" style="85" customWidth="1"/>
    <col min="2287" max="2287" width="15.5703125" style="85" customWidth="1"/>
    <col min="2288" max="2288" width="113.140625" style="85" customWidth="1"/>
    <col min="2289" max="2289" width="19.28515625" style="85" customWidth="1"/>
    <col min="2290" max="2290" width="25.140625" style="85" customWidth="1"/>
    <col min="2291" max="2291" width="9" style="85" customWidth="1"/>
    <col min="2292" max="2292" width="34.42578125" style="85" customWidth="1"/>
    <col min="2293" max="2293" width="12.85546875" style="85" customWidth="1"/>
    <col min="2294" max="2294" width="14.7109375" style="85" customWidth="1"/>
    <col min="2295" max="2295" width="19" style="85" customWidth="1"/>
    <col min="2296" max="2296" width="31.5703125" style="85" customWidth="1"/>
    <col min="2297" max="2297" width="9.140625" style="85"/>
    <col min="2298" max="2298" width="18.5703125" style="85" customWidth="1"/>
    <col min="2299" max="2538" width="9.140625" style="85"/>
    <col min="2539" max="2539" width="6.85546875" style="85" customWidth="1"/>
    <col min="2540" max="2540" width="14.85546875" style="85" customWidth="1"/>
    <col min="2541" max="2541" width="12.42578125" style="85" customWidth="1"/>
    <col min="2542" max="2542" width="25.5703125" style="85" customWidth="1"/>
    <col min="2543" max="2543" width="15.5703125" style="85" customWidth="1"/>
    <col min="2544" max="2544" width="113.140625" style="85" customWidth="1"/>
    <col min="2545" max="2545" width="19.28515625" style="85" customWidth="1"/>
    <col min="2546" max="2546" width="25.140625" style="85" customWidth="1"/>
    <col min="2547" max="2547" width="9" style="85" customWidth="1"/>
    <col min="2548" max="2548" width="34.42578125" style="85" customWidth="1"/>
    <col min="2549" max="2549" width="12.85546875" style="85" customWidth="1"/>
    <col min="2550" max="2550" width="14.7109375" style="85" customWidth="1"/>
    <col min="2551" max="2551" width="19" style="85" customWidth="1"/>
    <col min="2552" max="2552" width="31.5703125" style="85" customWidth="1"/>
    <col min="2553" max="2553" width="9.140625" style="85"/>
    <col min="2554" max="2554" width="18.5703125" style="85" customWidth="1"/>
    <col min="2555" max="2794" width="9.140625" style="85"/>
    <col min="2795" max="2795" width="6.85546875" style="85" customWidth="1"/>
    <col min="2796" max="2796" width="14.85546875" style="85" customWidth="1"/>
    <col min="2797" max="2797" width="12.42578125" style="85" customWidth="1"/>
    <col min="2798" max="2798" width="25.5703125" style="85" customWidth="1"/>
    <col min="2799" max="2799" width="15.5703125" style="85" customWidth="1"/>
    <col min="2800" max="2800" width="113.140625" style="85" customWidth="1"/>
    <col min="2801" max="2801" width="19.28515625" style="85" customWidth="1"/>
    <col min="2802" max="2802" width="25.140625" style="85" customWidth="1"/>
    <col min="2803" max="2803" width="9" style="85" customWidth="1"/>
    <col min="2804" max="2804" width="34.42578125" style="85" customWidth="1"/>
    <col min="2805" max="2805" width="12.85546875" style="85" customWidth="1"/>
    <col min="2806" max="2806" width="14.7109375" style="85" customWidth="1"/>
    <col min="2807" max="2807" width="19" style="85" customWidth="1"/>
    <col min="2808" max="2808" width="31.5703125" style="85" customWidth="1"/>
    <col min="2809" max="2809" width="9.140625" style="85"/>
    <col min="2810" max="2810" width="18.5703125" style="85" customWidth="1"/>
    <col min="2811" max="3050" width="9.140625" style="85"/>
    <col min="3051" max="3051" width="6.85546875" style="85" customWidth="1"/>
    <col min="3052" max="3052" width="14.85546875" style="85" customWidth="1"/>
    <col min="3053" max="3053" width="12.42578125" style="85" customWidth="1"/>
    <col min="3054" max="3054" width="25.5703125" style="85" customWidth="1"/>
    <col min="3055" max="3055" width="15.5703125" style="85" customWidth="1"/>
    <col min="3056" max="3056" width="113.140625" style="85" customWidth="1"/>
    <col min="3057" max="3057" width="19.28515625" style="85" customWidth="1"/>
    <col min="3058" max="3058" width="25.140625" style="85" customWidth="1"/>
    <col min="3059" max="3059" width="9" style="85" customWidth="1"/>
    <col min="3060" max="3060" width="34.42578125" style="85" customWidth="1"/>
    <col min="3061" max="3061" width="12.85546875" style="85" customWidth="1"/>
    <col min="3062" max="3062" width="14.7109375" style="85" customWidth="1"/>
    <col min="3063" max="3063" width="19" style="85" customWidth="1"/>
    <col min="3064" max="3064" width="31.5703125" style="85" customWidth="1"/>
    <col min="3065" max="3065" width="9.140625" style="85"/>
    <col min="3066" max="3066" width="18.5703125" style="85" customWidth="1"/>
    <col min="3067" max="3306" width="9.140625" style="85"/>
    <col min="3307" max="3307" width="6.85546875" style="85" customWidth="1"/>
    <col min="3308" max="3308" width="14.85546875" style="85" customWidth="1"/>
    <col min="3309" max="3309" width="12.42578125" style="85" customWidth="1"/>
    <col min="3310" max="3310" width="25.5703125" style="85" customWidth="1"/>
    <col min="3311" max="3311" width="15.5703125" style="85" customWidth="1"/>
    <col min="3312" max="3312" width="113.140625" style="85" customWidth="1"/>
    <col min="3313" max="3313" width="19.28515625" style="85" customWidth="1"/>
    <col min="3314" max="3314" width="25.140625" style="85" customWidth="1"/>
    <col min="3315" max="3315" width="9" style="85" customWidth="1"/>
    <col min="3316" max="3316" width="34.42578125" style="85" customWidth="1"/>
    <col min="3317" max="3317" width="12.85546875" style="85" customWidth="1"/>
    <col min="3318" max="3318" width="14.7109375" style="85" customWidth="1"/>
    <col min="3319" max="3319" width="19" style="85" customWidth="1"/>
    <col min="3320" max="3320" width="31.5703125" style="85" customWidth="1"/>
    <col min="3321" max="3321" width="9.140625" style="85"/>
    <col min="3322" max="3322" width="18.5703125" style="85" customWidth="1"/>
    <col min="3323" max="3562" width="9.140625" style="85"/>
    <col min="3563" max="3563" width="6.85546875" style="85" customWidth="1"/>
    <col min="3564" max="3564" width="14.85546875" style="85" customWidth="1"/>
    <col min="3565" max="3565" width="12.42578125" style="85" customWidth="1"/>
    <col min="3566" max="3566" width="25.5703125" style="85" customWidth="1"/>
    <col min="3567" max="3567" width="15.5703125" style="85" customWidth="1"/>
    <col min="3568" max="3568" width="113.140625" style="85" customWidth="1"/>
    <col min="3569" max="3569" width="19.28515625" style="85" customWidth="1"/>
    <col min="3570" max="3570" width="25.140625" style="85" customWidth="1"/>
    <col min="3571" max="3571" width="9" style="85" customWidth="1"/>
    <col min="3572" max="3572" width="34.42578125" style="85" customWidth="1"/>
    <col min="3573" max="3573" width="12.85546875" style="85" customWidth="1"/>
    <col min="3574" max="3574" width="14.7109375" style="85" customWidth="1"/>
    <col min="3575" max="3575" width="19" style="85" customWidth="1"/>
    <col min="3576" max="3576" width="31.5703125" style="85" customWidth="1"/>
    <col min="3577" max="3577" width="9.140625" style="85"/>
    <col min="3578" max="3578" width="18.5703125" style="85" customWidth="1"/>
    <col min="3579" max="3818" width="9.140625" style="85"/>
    <col min="3819" max="3819" width="6.85546875" style="85" customWidth="1"/>
    <col min="3820" max="3820" width="14.85546875" style="85" customWidth="1"/>
    <col min="3821" max="3821" width="12.42578125" style="85" customWidth="1"/>
    <col min="3822" max="3822" width="25.5703125" style="85" customWidth="1"/>
    <col min="3823" max="3823" width="15.5703125" style="85" customWidth="1"/>
    <col min="3824" max="3824" width="113.140625" style="85" customWidth="1"/>
    <col min="3825" max="3825" width="19.28515625" style="85" customWidth="1"/>
    <col min="3826" max="3826" width="25.140625" style="85" customWidth="1"/>
    <col min="3827" max="3827" width="9" style="85" customWidth="1"/>
    <col min="3828" max="3828" width="34.42578125" style="85" customWidth="1"/>
    <col min="3829" max="3829" width="12.85546875" style="85" customWidth="1"/>
    <col min="3830" max="3830" width="14.7109375" style="85" customWidth="1"/>
    <col min="3831" max="3831" width="19" style="85" customWidth="1"/>
    <col min="3832" max="3832" width="31.5703125" style="85" customWidth="1"/>
    <col min="3833" max="3833" width="9.140625" style="85"/>
    <col min="3834" max="3834" width="18.5703125" style="85" customWidth="1"/>
    <col min="3835" max="4074" width="9.140625" style="85"/>
    <col min="4075" max="4075" width="6.85546875" style="85" customWidth="1"/>
    <col min="4076" max="4076" width="14.85546875" style="85" customWidth="1"/>
    <col min="4077" max="4077" width="12.42578125" style="85" customWidth="1"/>
    <col min="4078" max="4078" width="25.5703125" style="85" customWidth="1"/>
    <col min="4079" max="4079" width="15.5703125" style="85" customWidth="1"/>
    <col min="4080" max="4080" width="113.140625" style="85" customWidth="1"/>
    <col min="4081" max="4081" width="19.28515625" style="85" customWidth="1"/>
    <col min="4082" max="4082" width="25.140625" style="85" customWidth="1"/>
    <col min="4083" max="4083" width="9" style="85" customWidth="1"/>
    <col min="4084" max="4084" width="34.42578125" style="85" customWidth="1"/>
    <col min="4085" max="4085" width="12.85546875" style="85" customWidth="1"/>
    <col min="4086" max="4086" width="14.7109375" style="85" customWidth="1"/>
    <col min="4087" max="4087" width="19" style="85" customWidth="1"/>
    <col min="4088" max="4088" width="31.5703125" style="85" customWidth="1"/>
    <col min="4089" max="4089" width="9.140625" style="85"/>
    <col min="4090" max="4090" width="18.5703125" style="85" customWidth="1"/>
    <col min="4091" max="4330" width="9.140625" style="85"/>
    <col min="4331" max="4331" width="6.85546875" style="85" customWidth="1"/>
    <col min="4332" max="4332" width="14.85546875" style="85" customWidth="1"/>
    <col min="4333" max="4333" width="12.42578125" style="85" customWidth="1"/>
    <col min="4334" max="4334" width="25.5703125" style="85" customWidth="1"/>
    <col min="4335" max="4335" width="15.5703125" style="85" customWidth="1"/>
    <col min="4336" max="4336" width="113.140625" style="85" customWidth="1"/>
    <col min="4337" max="4337" width="19.28515625" style="85" customWidth="1"/>
    <col min="4338" max="4338" width="25.140625" style="85" customWidth="1"/>
    <col min="4339" max="4339" width="9" style="85" customWidth="1"/>
    <col min="4340" max="4340" width="34.42578125" style="85" customWidth="1"/>
    <col min="4341" max="4341" width="12.85546875" style="85" customWidth="1"/>
    <col min="4342" max="4342" width="14.7109375" style="85" customWidth="1"/>
    <col min="4343" max="4343" width="19" style="85" customWidth="1"/>
    <col min="4344" max="4344" width="31.5703125" style="85" customWidth="1"/>
    <col min="4345" max="4345" width="9.140625" style="85"/>
    <col min="4346" max="4346" width="18.5703125" style="85" customWidth="1"/>
    <col min="4347" max="4586" width="9.140625" style="85"/>
    <col min="4587" max="4587" width="6.85546875" style="85" customWidth="1"/>
    <col min="4588" max="4588" width="14.85546875" style="85" customWidth="1"/>
    <col min="4589" max="4589" width="12.42578125" style="85" customWidth="1"/>
    <col min="4590" max="4590" width="25.5703125" style="85" customWidth="1"/>
    <col min="4591" max="4591" width="15.5703125" style="85" customWidth="1"/>
    <col min="4592" max="4592" width="113.140625" style="85" customWidth="1"/>
    <col min="4593" max="4593" width="19.28515625" style="85" customWidth="1"/>
    <col min="4594" max="4594" width="25.140625" style="85" customWidth="1"/>
    <col min="4595" max="4595" width="9" style="85" customWidth="1"/>
    <col min="4596" max="4596" width="34.42578125" style="85" customWidth="1"/>
    <col min="4597" max="4597" width="12.85546875" style="85" customWidth="1"/>
    <col min="4598" max="4598" width="14.7109375" style="85" customWidth="1"/>
    <col min="4599" max="4599" width="19" style="85" customWidth="1"/>
    <col min="4600" max="4600" width="31.5703125" style="85" customWidth="1"/>
    <col min="4601" max="4601" width="9.140625" style="85"/>
    <col min="4602" max="4602" width="18.5703125" style="85" customWidth="1"/>
    <col min="4603" max="4842" width="9.140625" style="85"/>
    <col min="4843" max="4843" width="6.85546875" style="85" customWidth="1"/>
    <col min="4844" max="4844" width="14.85546875" style="85" customWidth="1"/>
    <col min="4845" max="4845" width="12.42578125" style="85" customWidth="1"/>
    <col min="4846" max="4846" width="25.5703125" style="85" customWidth="1"/>
    <col min="4847" max="4847" width="15.5703125" style="85" customWidth="1"/>
    <col min="4848" max="4848" width="113.140625" style="85" customWidth="1"/>
    <col min="4849" max="4849" width="19.28515625" style="85" customWidth="1"/>
    <col min="4850" max="4850" width="25.140625" style="85" customWidth="1"/>
    <col min="4851" max="4851" width="9" style="85" customWidth="1"/>
    <col min="4852" max="4852" width="34.42578125" style="85" customWidth="1"/>
    <col min="4853" max="4853" width="12.85546875" style="85" customWidth="1"/>
    <col min="4854" max="4854" width="14.7109375" style="85" customWidth="1"/>
    <col min="4855" max="4855" width="19" style="85" customWidth="1"/>
    <col min="4856" max="4856" width="31.5703125" style="85" customWidth="1"/>
    <col min="4857" max="4857" width="9.140625" style="85"/>
    <col min="4858" max="4858" width="18.5703125" style="85" customWidth="1"/>
    <col min="4859" max="5098" width="9.140625" style="85"/>
    <col min="5099" max="5099" width="6.85546875" style="85" customWidth="1"/>
    <col min="5100" max="5100" width="14.85546875" style="85" customWidth="1"/>
    <col min="5101" max="5101" width="12.42578125" style="85" customWidth="1"/>
    <col min="5102" max="5102" width="25.5703125" style="85" customWidth="1"/>
    <col min="5103" max="5103" width="15.5703125" style="85" customWidth="1"/>
    <col min="5104" max="5104" width="113.140625" style="85" customWidth="1"/>
    <col min="5105" max="5105" width="19.28515625" style="85" customWidth="1"/>
    <col min="5106" max="5106" width="25.140625" style="85" customWidth="1"/>
    <col min="5107" max="5107" width="9" style="85" customWidth="1"/>
    <col min="5108" max="5108" width="34.42578125" style="85" customWidth="1"/>
    <col min="5109" max="5109" width="12.85546875" style="85" customWidth="1"/>
    <col min="5110" max="5110" width="14.7109375" style="85" customWidth="1"/>
    <col min="5111" max="5111" width="19" style="85" customWidth="1"/>
    <col min="5112" max="5112" width="31.5703125" style="85" customWidth="1"/>
    <col min="5113" max="5113" width="9.140625" style="85"/>
    <col min="5114" max="5114" width="18.5703125" style="85" customWidth="1"/>
    <col min="5115" max="5354" width="9.140625" style="85"/>
    <col min="5355" max="5355" width="6.85546875" style="85" customWidth="1"/>
    <col min="5356" max="5356" width="14.85546875" style="85" customWidth="1"/>
    <col min="5357" max="5357" width="12.42578125" style="85" customWidth="1"/>
    <col min="5358" max="5358" width="25.5703125" style="85" customWidth="1"/>
    <col min="5359" max="5359" width="15.5703125" style="85" customWidth="1"/>
    <col min="5360" max="5360" width="113.140625" style="85" customWidth="1"/>
    <col min="5361" max="5361" width="19.28515625" style="85" customWidth="1"/>
    <col min="5362" max="5362" width="25.140625" style="85" customWidth="1"/>
    <col min="5363" max="5363" width="9" style="85" customWidth="1"/>
    <col min="5364" max="5364" width="34.42578125" style="85" customWidth="1"/>
    <col min="5365" max="5365" width="12.85546875" style="85" customWidth="1"/>
    <col min="5366" max="5366" width="14.7109375" style="85" customWidth="1"/>
    <col min="5367" max="5367" width="19" style="85" customWidth="1"/>
    <col min="5368" max="5368" width="31.5703125" style="85" customWidth="1"/>
    <col min="5369" max="5369" width="9.140625" style="85"/>
    <col min="5370" max="5370" width="18.5703125" style="85" customWidth="1"/>
    <col min="5371" max="5610" width="9.140625" style="85"/>
    <col min="5611" max="5611" width="6.85546875" style="85" customWidth="1"/>
    <col min="5612" max="5612" width="14.85546875" style="85" customWidth="1"/>
    <col min="5613" max="5613" width="12.42578125" style="85" customWidth="1"/>
    <col min="5614" max="5614" width="25.5703125" style="85" customWidth="1"/>
    <col min="5615" max="5615" width="15.5703125" style="85" customWidth="1"/>
    <col min="5616" max="5616" width="113.140625" style="85" customWidth="1"/>
    <col min="5617" max="5617" width="19.28515625" style="85" customWidth="1"/>
    <col min="5618" max="5618" width="25.140625" style="85" customWidth="1"/>
    <col min="5619" max="5619" width="9" style="85" customWidth="1"/>
    <col min="5620" max="5620" width="34.42578125" style="85" customWidth="1"/>
    <col min="5621" max="5621" width="12.85546875" style="85" customWidth="1"/>
    <col min="5622" max="5622" width="14.7109375" style="85" customWidth="1"/>
    <col min="5623" max="5623" width="19" style="85" customWidth="1"/>
    <col min="5624" max="5624" width="31.5703125" style="85" customWidth="1"/>
    <col min="5625" max="5625" width="9.140625" style="85"/>
    <col min="5626" max="5626" width="18.5703125" style="85" customWidth="1"/>
    <col min="5627" max="5866" width="9.140625" style="85"/>
    <col min="5867" max="5867" width="6.85546875" style="85" customWidth="1"/>
    <col min="5868" max="5868" width="14.85546875" style="85" customWidth="1"/>
    <col min="5869" max="5869" width="12.42578125" style="85" customWidth="1"/>
    <col min="5870" max="5870" width="25.5703125" style="85" customWidth="1"/>
    <col min="5871" max="5871" width="15.5703125" style="85" customWidth="1"/>
    <col min="5872" max="5872" width="113.140625" style="85" customWidth="1"/>
    <col min="5873" max="5873" width="19.28515625" style="85" customWidth="1"/>
    <col min="5874" max="5874" width="25.140625" style="85" customWidth="1"/>
    <col min="5875" max="5875" width="9" style="85" customWidth="1"/>
    <col min="5876" max="5876" width="34.42578125" style="85" customWidth="1"/>
    <col min="5877" max="5877" width="12.85546875" style="85" customWidth="1"/>
    <col min="5878" max="5878" width="14.7109375" style="85" customWidth="1"/>
    <col min="5879" max="5879" width="19" style="85" customWidth="1"/>
    <col min="5880" max="5880" width="31.5703125" style="85" customWidth="1"/>
    <col min="5881" max="5881" width="9.140625" style="85"/>
    <col min="5882" max="5882" width="18.5703125" style="85" customWidth="1"/>
    <col min="5883" max="6122" width="9.140625" style="85"/>
    <col min="6123" max="6123" width="6.85546875" style="85" customWidth="1"/>
    <col min="6124" max="6124" width="14.85546875" style="85" customWidth="1"/>
    <col min="6125" max="6125" width="12.42578125" style="85" customWidth="1"/>
    <col min="6126" max="6126" width="25.5703125" style="85" customWidth="1"/>
    <col min="6127" max="6127" width="15.5703125" style="85" customWidth="1"/>
    <col min="6128" max="6128" width="113.140625" style="85" customWidth="1"/>
    <col min="6129" max="6129" width="19.28515625" style="85" customWidth="1"/>
    <col min="6130" max="6130" width="25.140625" style="85" customWidth="1"/>
    <col min="6131" max="6131" width="9" style="85" customWidth="1"/>
    <col min="6132" max="6132" width="34.42578125" style="85" customWidth="1"/>
    <col min="6133" max="6133" width="12.85546875" style="85" customWidth="1"/>
    <col min="6134" max="6134" width="14.7109375" style="85" customWidth="1"/>
    <col min="6135" max="6135" width="19" style="85" customWidth="1"/>
    <col min="6136" max="6136" width="31.5703125" style="85" customWidth="1"/>
    <col min="6137" max="6137" width="9.140625" style="85"/>
    <col min="6138" max="6138" width="18.5703125" style="85" customWidth="1"/>
    <col min="6139" max="6378" width="9.140625" style="85"/>
    <col min="6379" max="6379" width="6.85546875" style="85" customWidth="1"/>
    <col min="6380" max="6380" width="14.85546875" style="85" customWidth="1"/>
    <col min="6381" max="6381" width="12.42578125" style="85" customWidth="1"/>
    <col min="6382" max="6382" width="25.5703125" style="85" customWidth="1"/>
    <col min="6383" max="6383" width="15.5703125" style="85" customWidth="1"/>
    <col min="6384" max="6384" width="113.140625" style="85" customWidth="1"/>
    <col min="6385" max="6385" width="19.28515625" style="85" customWidth="1"/>
    <col min="6386" max="6386" width="25.140625" style="85" customWidth="1"/>
    <col min="6387" max="6387" width="9" style="85" customWidth="1"/>
    <col min="6388" max="6388" width="34.42578125" style="85" customWidth="1"/>
    <col min="6389" max="6389" width="12.85546875" style="85" customWidth="1"/>
    <col min="6390" max="6390" width="14.7109375" style="85" customWidth="1"/>
    <col min="6391" max="6391" width="19" style="85" customWidth="1"/>
    <col min="6392" max="6392" width="31.5703125" style="85" customWidth="1"/>
    <col min="6393" max="6393" width="9.140625" style="85"/>
    <col min="6394" max="6394" width="18.5703125" style="85" customWidth="1"/>
    <col min="6395" max="6634" width="9.140625" style="85"/>
    <col min="6635" max="6635" width="6.85546875" style="85" customWidth="1"/>
    <col min="6636" max="6636" width="14.85546875" style="85" customWidth="1"/>
    <col min="6637" max="6637" width="12.42578125" style="85" customWidth="1"/>
    <col min="6638" max="6638" width="25.5703125" style="85" customWidth="1"/>
    <col min="6639" max="6639" width="15.5703125" style="85" customWidth="1"/>
    <col min="6640" max="6640" width="113.140625" style="85" customWidth="1"/>
    <col min="6641" max="6641" width="19.28515625" style="85" customWidth="1"/>
    <col min="6642" max="6642" width="25.140625" style="85" customWidth="1"/>
    <col min="6643" max="6643" width="9" style="85" customWidth="1"/>
    <col min="6644" max="6644" width="34.42578125" style="85" customWidth="1"/>
    <col min="6645" max="6645" width="12.85546875" style="85" customWidth="1"/>
    <col min="6646" max="6646" width="14.7109375" style="85" customWidth="1"/>
    <col min="6647" max="6647" width="19" style="85" customWidth="1"/>
    <col min="6648" max="6648" width="31.5703125" style="85" customWidth="1"/>
    <col min="6649" max="6649" width="9.140625" style="85"/>
    <col min="6650" max="6650" width="18.5703125" style="85" customWidth="1"/>
    <col min="6651" max="6890" width="9.140625" style="85"/>
    <col min="6891" max="6891" width="6.85546875" style="85" customWidth="1"/>
    <col min="6892" max="6892" width="14.85546875" style="85" customWidth="1"/>
    <col min="6893" max="6893" width="12.42578125" style="85" customWidth="1"/>
    <col min="6894" max="6894" width="25.5703125" style="85" customWidth="1"/>
    <col min="6895" max="6895" width="15.5703125" style="85" customWidth="1"/>
    <col min="6896" max="6896" width="113.140625" style="85" customWidth="1"/>
    <col min="6897" max="6897" width="19.28515625" style="85" customWidth="1"/>
    <col min="6898" max="6898" width="25.140625" style="85" customWidth="1"/>
    <col min="6899" max="6899" width="9" style="85" customWidth="1"/>
    <col min="6900" max="6900" width="34.42578125" style="85" customWidth="1"/>
    <col min="6901" max="6901" width="12.85546875" style="85" customWidth="1"/>
    <col min="6902" max="6902" width="14.7109375" style="85" customWidth="1"/>
    <col min="6903" max="6903" width="19" style="85" customWidth="1"/>
    <col min="6904" max="6904" width="31.5703125" style="85" customWidth="1"/>
    <col min="6905" max="6905" width="9.140625" style="85"/>
    <col min="6906" max="6906" width="18.5703125" style="85" customWidth="1"/>
    <col min="6907" max="7146" width="9.140625" style="85"/>
    <col min="7147" max="7147" width="6.85546875" style="85" customWidth="1"/>
    <col min="7148" max="7148" width="14.85546875" style="85" customWidth="1"/>
    <col min="7149" max="7149" width="12.42578125" style="85" customWidth="1"/>
    <col min="7150" max="7150" width="25.5703125" style="85" customWidth="1"/>
    <col min="7151" max="7151" width="15.5703125" style="85" customWidth="1"/>
    <col min="7152" max="7152" width="113.140625" style="85" customWidth="1"/>
    <col min="7153" max="7153" width="19.28515625" style="85" customWidth="1"/>
    <col min="7154" max="7154" width="25.140625" style="85" customWidth="1"/>
    <col min="7155" max="7155" width="9" style="85" customWidth="1"/>
    <col min="7156" max="7156" width="34.42578125" style="85" customWidth="1"/>
    <col min="7157" max="7157" width="12.85546875" style="85" customWidth="1"/>
    <col min="7158" max="7158" width="14.7109375" style="85" customWidth="1"/>
    <col min="7159" max="7159" width="19" style="85" customWidth="1"/>
    <col min="7160" max="7160" width="31.5703125" style="85" customWidth="1"/>
    <col min="7161" max="7161" width="9.140625" style="85"/>
    <col min="7162" max="7162" width="18.5703125" style="85" customWidth="1"/>
    <col min="7163" max="7402" width="9.140625" style="85"/>
    <col min="7403" max="7403" width="6.85546875" style="85" customWidth="1"/>
    <col min="7404" max="7404" width="14.85546875" style="85" customWidth="1"/>
    <col min="7405" max="7405" width="12.42578125" style="85" customWidth="1"/>
    <col min="7406" max="7406" width="25.5703125" style="85" customWidth="1"/>
    <col min="7407" max="7407" width="15.5703125" style="85" customWidth="1"/>
    <col min="7408" max="7408" width="113.140625" style="85" customWidth="1"/>
    <col min="7409" max="7409" width="19.28515625" style="85" customWidth="1"/>
    <col min="7410" max="7410" width="25.140625" style="85" customWidth="1"/>
    <col min="7411" max="7411" width="9" style="85" customWidth="1"/>
    <col min="7412" max="7412" width="34.42578125" style="85" customWidth="1"/>
    <col min="7413" max="7413" width="12.85546875" style="85" customWidth="1"/>
    <col min="7414" max="7414" width="14.7109375" style="85" customWidth="1"/>
    <col min="7415" max="7415" width="19" style="85" customWidth="1"/>
    <col min="7416" max="7416" width="31.5703125" style="85" customWidth="1"/>
    <col min="7417" max="7417" width="9.140625" style="85"/>
    <col min="7418" max="7418" width="18.5703125" style="85" customWidth="1"/>
    <col min="7419" max="7658" width="9.140625" style="85"/>
    <col min="7659" max="7659" width="6.85546875" style="85" customWidth="1"/>
    <col min="7660" max="7660" width="14.85546875" style="85" customWidth="1"/>
    <col min="7661" max="7661" width="12.42578125" style="85" customWidth="1"/>
    <col min="7662" max="7662" width="25.5703125" style="85" customWidth="1"/>
    <col min="7663" max="7663" width="15.5703125" style="85" customWidth="1"/>
    <col min="7664" max="7664" width="113.140625" style="85" customWidth="1"/>
    <col min="7665" max="7665" width="19.28515625" style="85" customWidth="1"/>
    <col min="7666" max="7666" width="25.140625" style="85" customWidth="1"/>
    <col min="7667" max="7667" width="9" style="85" customWidth="1"/>
    <col min="7668" max="7668" width="34.42578125" style="85" customWidth="1"/>
    <col min="7669" max="7669" width="12.85546875" style="85" customWidth="1"/>
    <col min="7670" max="7670" width="14.7109375" style="85" customWidth="1"/>
    <col min="7671" max="7671" width="19" style="85" customWidth="1"/>
    <col min="7672" max="7672" width="31.5703125" style="85" customWidth="1"/>
    <col min="7673" max="7673" width="9.140625" style="85"/>
    <col min="7674" max="7674" width="18.5703125" style="85" customWidth="1"/>
    <col min="7675" max="7914" width="9.140625" style="85"/>
    <col min="7915" max="7915" width="6.85546875" style="85" customWidth="1"/>
    <col min="7916" max="7916" width="14.85546875" style="85" customWidth="1"/>
    <col min="7917" max="7917" width="12.42578125" style="85" customWidth="1"/>
    <col min="7918" max="7918" width="25.5703125" style="85" customWidth="1"/>
    <col min="7919" max="7919" width="15.5703125" style="85" customWidth="1"/>
    <col min="7920" max="7920" width="113.140625" style="85" customWidth="1"/>
    <col min="7921" max="7921" width="19.28515625" style="85" customWidth="1"/>
    <col min="7922" max="7922" width="25.140625" style="85" customWidth="1"/>
    <col min="7923" max="7923" width="9" style="85" customWidth="1"/>
    <col min="7924" max="7924" width="34.42578125" style="85" customWidth="1"/>
    <col min="7925" max="7925" width="12.85546875" style="85" customWidth="1"/>
    <col min="7926" max="7926" width="14.7109375" style="85" customWidth="1"/>
    <col min="7927" max="7927" width="19" style="85" customWidth="1"/>
    <col min="7928" max="7928" width="31.5703125" style="85" customWidth="1"/>
    <col min="7929" max="7929" width="9.140625" style="85"/>
    <col min="7930" max="7930" width="18.5703125" style="85" customWidth="1"/>
    <col min="7931" max="8170" width="9.140625" style="85"/>
    <col min="8171" max="8171" width="6.85546875" style="85" customWidth="1"/>
    <col min="8172" max="8172" width="14.85546875" style="85" customWidth="1"/>
    <col min="8173" max="8173" width="12.42578125" style="85" customWidth="1"/>
    <col min="8174" max="8174" width="25.5703125" style="85" customWidth="1"/>
    <col min="8175" max="8175" width="15.5703125" style="85" customWidth="1"/>
    <col min="8176" max="8176" width="113.140625" style="85" customWidth="1"/>
    <col min="8177" max="8177" width="19.28515625" style="85" customWidth="1"/>
    <col min="8178" max="8178" width="25.140625" style="85" customWidth="1"/>
    <col min="8179" max="8179" width="9" style="85" customWidth="1"/>
    <col min="8180" max="8180" width="34.42578125" style="85" customWidth="1"/>
    <col min="8181" max="8181" width="12.85546875" style="85" customWidth="1"/>
    <col min="8182" max="8182" width="14.7109375" style="85" customWidth="1"/>
    <col min="8183" max="8183" width="19" style="85" customWidth="1"/>
    <col min="8184" max="8184" width="31.5703125" style="85" customWidth="1"/>
    <col min="8185" max="8185" width="9.140625" style="85"/>
    <col min="8186" max="8186" width="18.5703125" style="85" customWidth="1"/>
    <col min="8187" max="8426" width="9.140625" style="85"/>
    <col min="8427" max="8427" width="6.85546875" style="85" customWidth="1"/>
    <col min="8428" max="8428" width="14.85546875" style="85" customWidth="1"/>
    <col min="8429" max="8429" width="12.42578125" style="85" customWidth="1"/>
    <col min="8430" max="8430" width="25.5703125" style="85" customWidth="1"/>
    <col min="8431" max="8431" width="15.5703125" style="85" customWidth="1"/>
    <col min="8432" max="8432" width="113.140625" style="85" customWidth="1"/>
    <col min="8433" max="8433" width="19.28515625" style="85" customWidth="1"/>
    <col min="8434" max="8434" width="25.140625" style="85" customWidth="1"/>
    <col min="8435" max="8435" width="9" style="85" customWidth="1"/>
    <col min="8436" max="8436" width="34.42578125" style="85" customWidth="1"/>
    <col min="8437" max="8437" width="12.85546875" style="85" customWidth="1"/>
    <col min="8438" max="8438" width="14.7109375" style="85" customWidth="1"/>
    <col min="8439" max="8439" width="19" style="85" customWidth="1"/>
    <col min="8440" max="8440" width="31.5703125" style="85" customWidth="1"/>
    <col min="8441" max="8441" width="9.140625" style="85"/>
    <col min="8442" max="8442" width="18.5703125" style="85" customWidth="1"/>
    <col min="8443" max="8682" width="9.140625" style="85"/>
    <col min="8683" max="8683" width="6.85546875" style="85" customWidth="1"/>
    <col min="8684" max="8684" width="14.85546875" style="85" customWidth="1"/>
    <col min="8685" max="8685" width="12.42578125" style="85" customWidth="1"/>
    <col min="8686" max="8686" width="25.5703125" style="85" customWidth="1"/>
    <col min="8687" max="8687" width="15.5703125" style="85" customWidth="1"/>
    <col min="8688" max="8688" width="113.140625" style="85" customWidth="1"/>
    <col min="8689" max="8689" width="19.28515625" style="85" customWidth="1"/>
    <col min="8690" max="8690" width="25.140625" style="85" customWidth="1"/>
    <col min="8691" max="8691" width="9" style="85" customWidth="1"/>
    <col min="8692" max="8692" width="34.42578125" style="85" customWidth="1"/>
    <col min="8693" max="8693" width="12.85546875" style="85" customWidth="1"/>
    <col min="8694" max="8694" width="14.7109375" style="85" customWidth="1"/>
    <col min="8695" max="8695" width="19" style="85" customWidth="1"/>
    <col min="8696" max="8696" width="31.5703125" style="85" customWidth="1"/>
    <col min="8697" max="8697" width="9.140625" style="85"/>
    <col min="8698" max="8698" width="18.5703125" style="85" customWidth="1"/>
    <col min="8699" max="8938" width="9.140625" style="85"/>
    <col min="8939" max="8939" width="6.85546875" style="85" customWidth="1"/>
    <col min="8940" max="8940" width="14.85546875" style="85" customWidth="1"/>
    <col min="8941" max="8941" width="12.42578125" style="85" customWidth="1"/>
    <col min="8942" max="8942" width="25.5703125" style="85" customWidth="1"/>
    <col min="8943" max="8943" width="15.5703125" style="85" customWidth="1"/>
    <col min="8944" max="8944" width="113.140625" style="85" customWidth="1"/>
    <col min="8945" max="8945" width="19.28515625" style="85" customWidth="1"/>
    <col min="8946" max="8946" width="25.140625" style="85" customWidth="1"/>
    <col min="8947" max="8947" width="9" style="85" customWidth="1"/>
    <col min="8948" max="8948" width="34.42578125" style="85" customWidth="1"/>
    <col min="8949" max="8949" width="12.85546875" style="85" customWidth="1"/>
    <col min="8950" max="8950" width="14.7109375" style="85" customWidth="1"/>
    <col min="8951" max="8951" width="19" style="85" customWidth="1"/>
    <col min="8952" max="8952" width="31.5703125" style="85" customWidth="1"/>
    <col min="8953" max="8953" width="9.140625" style="85"/>
    <col min="8954" max="8954" width="18.5703125" style="85" customWidth="1"/>
    <col min="8955" max="9194" width="9.140625" style="85"/>
    <col min="9195" max="9195" width="6.85546875" style="85" customWidth="1"/>
    <col min="9196" max="9196" width="14.85546875" style="85" customWidth="1"/>
    <col min="9197" max="9197" width="12.42578125" style="85" customWidth="1"/>
    <col min="9198" max="9198" width="25.5703125" style="85" customWidth="1"/>
    <col min="9199" max="9199" width="15.5703125" style="85" customWidth="1"/>
    <col min="9200" max="9200" width="113.140625" style="85" customWidth="1"/>
    <col min="9201" max="9201" width="19.28515625" style="85" customWidth="1"/>
    <col min="9202" max="9202" width="25.140625" style="85" customWidth="1"/>
    <col min="9203" max="9203" width="9" style="85" customWidth="1"/>
    <col min="9204" max="9204" width="34.42578125" style="85" customWidth="1"/>
    <col min="9205" max="9205" width="12.85546875" style="85" customWidth="1"/>
    <col min="9206" max="9206" width="14.7109375" style="85" customWidth="1"/>
    <col min="9207" max="9207" width="19" style="85" customWidth="1"/>
    <col min="9208" max="9208" width="31.5703125" style="85" customWidth="1"/>
    <col min="9209" max="9209" width="9.140625" style="85"/>
    <col min="9210" max="9210" width="18.5703125" style="85" customWidth="1"/>
    <col min="9211" max="9450" width="9.140625" style="85"/>
    <col min="9451" max="9451" width="6.85546875" style="85" customWidth="1"/>
    <col min="9452" max="9452" width="14.85546875" style="85" customWidth="1"/>
    <col min="9453" max="9453" width="12.42578125" style="85" customWidth="1"/>
    <col min="9454" max="9454" width="25.5703125" style="85" customWidth="1"/>
    <col min="9455" max="9455" width="15.5703125" style="85" customWidth="1"/>
    <col min="9456" max="9456" width="113.140625" style="85" customWidth="1"/>
    <col min="9457" max="9457" width="19.28515625" style="85" customWidth="1"/>
    <col min="9458" max="9458" width="25.140625" style="85" customWidth="1"/>
    <col min="9459" max="9459" width="9" style="85" customWidth="1"/>
    <col min="9460" max="9460" width="34.42578125" style="85" customWidth="1"/>
    <col min="9461" max="9461" width="12.85546875" style="85" customWidth="1"/>
    <col min="9462" max="9462" width="14.7109375" style="85" customWidth="1"/>
    <col min="9463" max="9463" width="19" style="85" customWidth="1"/>
    <col min="9464" max="9464" width="31.5703125" style="85" customWidth="1"/>
    <col min="9465" max="9465" width="9.140625" style="85"/>
    <col min="9466" max="9466" width="18.5703125" style="85" customWidth="1"/>
    <col min="9467" max="9706" width="9.140625" style="85"/>
    <col min="9707" max="9707" width="6.85546875" style="85" customWidth="1"/>
    <col min="9708" max="9708" width="14.85546875" style="85" customWidth="1"/>
    <col min="9709" max="9709" width="12.42578125" style="85" customWidth="1"/>
    <col min="9710" max="9710" width="25.5703125" style="85" customWidth="1"/>
    <col min="9711" max="9711" width="15.5703125" style="85" customWidth="1"/>
    <col min="9712" max="9712" width="113.140625" style="85" customWidth="1"/>
    <col min="9713" max="9713" width="19.28515625" style="85" customWidth="1"/>
    <col min="9714" max="9714" width="25.140625" style="85" customWidth="1"/>
    <col min="9715" max="9715" width="9" style="85" customWidth="1"/>
    <col min="9716" max="9716" width="34.42578125" style="85" customWidth="1"/>
    <col min="9717" max="9717" width="12.85546875" style="85" customWidth="1"/>
    <col min="9718" max="9718" width="14.7109375" style="85" customWidth="1"/>
    <col min="9719" max="9719" width="19" style="85" customWidth="1"/>
    <col min="9720" max="9720" width="31.5703125" style="85" customWidth="1"/>
    <col min="9721" max="9721" width="9.140625" style="85"/>
    <col min="9722" max="9722" width="18.5703125" style="85" customWidth="1"/>
    <col min="9723" max="9962" width="9.140625" style="85"/>
    <col min="9963" max="9963" width="6.85546875" style="85" customWidth="1"/>
    <col min="9964" max="9964" width="14.85546875" style="85" customWidth="1"/>
    <col min="9965" max="9965" width="12.42578125" style="85" customWidth="1"/>
    <col min="9966" max="9966" width="25.5703125" style="85" customWidth="1"/>
    <col min="9967" max="9967" width="15.5703125" style="85" customWidth="1"/>
    <col min="9968" max="9968" width="113.140625" style="85" customWidth="1"/>
    <col min="9969" max="9969" width="19.28515625" style="85" customWidth="1"/>
    <col min="9970" max="9970" width="25.140625" style="85" customWidth="1"/>
    <col min="9971" max="9971" width="9" style="85" customWidth="1"/>
    <col min="9972" max="9972" width="34.42578125" style="85" customWidth="1"/>
    <col min="9973" max="9973" width="12.85546875" style="85" customWidth="1"/>
    <col min="9974" max="9974" width="14.7109375" style="85" customWidth="1"/>
    <col min="9975" max="9975" width="19" style="85" customWidth="1"/>
    <col min="9976" max="9976" width="31.5703125" style="85" customWidth="1"/>
    <col min="9977" max="9977" width="9.140625" style="85"/>
    <col min="9978" max="9978" width="18.5703125" style="85" customWidth="1"/>
    <col min="9979" max="10218" width="9.140625" style="85"/>
    <col min="10219" max="10219" width="6.85546875" style="85" customWidth="1"/>
    <col min="10220" max="10220" width="14.85546875" style="85" customWidth="1"/>
    <col min="10221" max="10221" width="12.42578125" style="85" customWidth="1"/>
    <col min="10222" max="10222" width="25.5703125" style="85" customWidth="1"/>
    <col min="10223" max="10223" width="15.5703125" style="85" customWidth="1"/>
    <col min="10224" max="10224" width="113.140625" style="85" customWidth="1"/>
    <col min="10225" max="10225" width="19.28515625" style="85" customWidth="1"/>
    <col min="10226" max="10226" width="25.140625" style="85" customWidth="1"/>
    <col min="10227" max="10227" width="9" style="85" customWidth="1"/>
    <col min="10228" max="10228" width="34.42578125" style="85" customWidth="1"/>
    <col min="10229" max="10229" width="12.85546875" style="85" customWidth="1"/>
    <col min="10230" max="10230" width="14.7109375" style="85" customWidth="1"/>
    <col min="10231" max="10231" width="19" style="85" customWidth="1"/>
    <col min="10232" max="10232" width="31.5703125" style="85" customWidth="1"/>
    <col min="10233" max="10233" width="9.140625" style="85"/>
    <col min="10234" max="10234" width="18.5703125" style="85" customWidth="1"/>
    <col min="10235" max="10474" width="9.140625" style="85"/>
    <col min="10475" max="10475" width="6.85546875" style="85" customWidth="1"/>
    <col min="10476" max="10476" width="14.85546875" style="85" customWidth="1"/>
    <col min="10477" max="10477" width="12.42578125" style="85" customWidth="1"/>
    <col min="10478" max="10478" width="25.5703125" style="85" customWidth="1"/>
    <col min="10479" max="10479" width="15.5703125" style="85" customWidth="1"/>
    <col min="10480" max="10480" width="113.140625" style="85" customWidth="1"/>
    <col min="10481" max="10481" width="19.28515625" style="85" customWidth="1"/>
    <col min="10482" max="10482" width="25.140625" style="85" customWidth="1"/>
    <col min="10483" max="10483" width="9" style="85" customWidth="1"/>
    <col min="10484" max="10484" width="34.42578125" style="85" customWidth="1"/>
    <col min="10485" max="10485" width="12.85546875" style="85" customWidth="1"/>
    <col min="10486" max="10486" width="14.7109375" style="85" customWidth="1"/>
    <col min="10487" max="10487" width="19" style="85" customWidth="1"/>
    <col min="10488" max="10488" width="31.5703125" style="85" customWidth="1"/>
    <col min="10489" max="10489" width="9.140625" style="85"/>
    <col min="10490" max="10490" width="18.5703125" style="85" customWidth="1"/>
    <col min="10491" max="10730" width="9.140625" style="85"/>
    <col min="10731" max="10731" width="6.85546875" style="85" customWidth="1"/>
    <col min="10732" max="10732" width="14.85546875" style="85" customWidth="1"/>
    <col min="10733" max="10733" width="12.42578125" style="85" customWidth="1"/>
    <col min="10734" max="10734" width="25.5703125" style="85" customWidth="1"/>
    <col min="10735" max="10735" width="15.5703125" style="85" customWidth="1"/>
    <col min="10736" max="10736" width="113.140625" style="85" customWidth="1"/>
    <col min="10737" max="10737" width="19.28515625" style="85" customWidth="1"/>
    <col min="10738" max="10738" width="25.140625" style="85" customWidth="1"/>
    <col min="10739" max="10739" width="9" style="85" customWidth="1"/>
    <col min="10740" max="10740" width="34.42578125" style="85" customWidth="1"/>
    <col min="10741" max="10741" width="12.85546875" style="85" customWidth="1"/>
    <col min="10742" max="10742" width="14.7109375" style="85" customWidth="1"/>
    <col min="10743" max="10743" width="19" style="85" customWidth="1"/>
    <col min="10744" max="10744" width="31.5703125" style="85" customWidth="1"/>
    <col min="10745" max="10745" width="9.140625" style="85"/>
    <col min="10746" max="10746" width="18.5703125" style="85" customWidth="1"/>
    <col min="10747" max="10986" width="9.140625" style="85"/>
    <col min="10987" max="10987" width="6.85546875" style="85" customWidth="1"/>
    <col min="10988" max="10988" width="14.85546875" style="85" customWidth="1"/>
    <col min="10989" max="10989" width="12.42578125" style="85" customWidth="1"/>
    <col min="10990" max="10990" width="25.5703125" style="85" customWidth="1"/>
    <col min="10991" max="10991" width="15.5703125" style="85" customWidth="1"/>
    <col min="10992" max="10992" width="113.140625" style="85" customWidth="1"/>
    <col min="10993" max="10993" width="19.28515625" style="85" customWidth="1"/>
    <col min="10994" max="10994" width="25.140625" style="85" customWidth="1"/>
    <col min="10995" max="10995" width="9" style="85" customWidth="1"/>
    <col min="10996" max="10996" width="34.42578125" style="85" customWidth="1"/>
    <col min="10997" max="10997" width="12.85546875" style="85" customWidth="1"/>
    <col min="10998" max="10998" width="14.7109375" style="85" customWidth="1"/>
    <col min="10999" max="10999" width="19" style="85" customWidth="1"/>
    <col min="11000" max="11000" width="31.5703125" style="85" customWidth="1"/>
    <col min="11001" max="11001" width="9.140625" style="85"/>
    <col min="11002" max="11002" width="18.5703125" style="85" customWidth="1"/>
    <col min="11003" max="11242" width="9.140625" style="85"/>
    <col min="11243" max="11243" width="6.85546875" style="85" customWidth="1"/>
    <col min="11244" max="11244" width="14.85546875" style="85" customWidth="1"/>
    <col min="11245" max="11245" width="12.42578125" style="85" customWidth="1"/>
    <col min="11246" max="11246" width="25.5703125" style="85" customWidth="1"/>
    <col min="11247" max="11247" width="15.5703125" style="85" customWidth="1"/>
    <col min="11248" max="11248" width="113.140625" style="85" customWidth="1"/>
    <col min="11249" max="11249" width="19.28515625" style="85" customWidth="1"/>
    <col min="11250" max="11250" width="25.140625" style="85" customWidth="1"/>
    <col min="11251" max="11251" width="9" style="85" customWidth="1"/>
    <col min="11252" max="11252" width="34.42578125" style="85" customWidth="1"/>
    <col min="11253" max="11253" width="12.85546875" style="85" customWidth="1"/>
    <col min="11254" max="11254" width="14.7109375" style="85" customWidth="1"/>
    <col min="11255" max="11255" width="19" style="85" customWidth="1"/>
    <col min="11256" max="11256" width="31.5703125" style="85" customWidth="1"/>
    <col min="11257" max="11257" width="9.140625" style="85"/>
    <col min="11258" max="11258" width="18.5703125" style="85" customWidth="1"/>
    <col min="11259" max="11498" width="9.140625" style="85"/>
    <col min="11499" max="11499" width="6.85546875" style="85" customWidth="1"/>
    <col min="11500" max="11500" width="14.85546875" style="85" customWidth="1"/>
    <col min="11501" max="11501" width="12.42578125" style="85" customWidth="1"/>
    <col min="11502" max="11502" width="25.5703125" style="85" customWidth="1"/>
    <col min="11503" max="11503" width="15.5703125" style="85" customWidth="1"/>
    <col min="11504" max="11504" width="113.140625" style="85" customWidth="1"/>
    <col min="11505" max="11505" width="19.28515625" style="85" customWidth="1"/>
    <col min="11506" max="11506" width="25.140625" style="85" customWidth="1"/>
    <col min="11507" max="11507" width="9" style="85" customWidth="1"/>
    <col min="11508" max="11508" width="34.42578125" style="85" customWidth="1"/>
    <col min="11509" max="11509" width="12.85546875" style="85" customWidth="1"/>
    <col min="11510" max="11510" width="14.7109375" style="85" customWidth="1"/>
    <col min="11511" max="11511" width="19" style="85" customWidth="1"/>
    <col min="11512" max="11512" width="31.5703125" style="85" customWidth="1"/>
    <col min="11513" max="11513" width="9.140625" style="85"/>
    <col min="11514" max="11514" width="18.5703125" style="85" customWidth="1"/>
    <col min="11515" max="11754" width="9.140625" style="85"/>
    <col min="11755" max="11755" width="6.85546875" style="85" customWidth="1"/>
    <col min="11756" max="11756" width="14.85546875" style="85" customWidth="1"/>
    <col min="11757" max="11757" width="12.42578125" style="85" customWidth="1"/>
    <col min="11758" max="11758" width="25.5703125" style="85" customWidth="1"/>
    <col min="11759" max="11759" width="15.5703125" style="85" customWidth="1"/>
    <col min="11760" max="11760" width="113.140625" style="85" customWidth="1"/>
    <col min="11761" max="11761" width="19.28515625" style="85" customWidth="1"/>
    <col min="11762" max="11762" width="25.140625" style="85" customWidth="1"/>
    <col min="11763" max="11763" width="9" style="85" customWidth="1"/>
    <col min="11764" max="11764" width="34.42578125" style="85" customWidth="1"/>
    <col min="11765" max="11765" width="12.85546875" style="85" customWidth="1"/>
    <col min="11766" max="11766" width="14.7109375" style="85" customWidth="1"/>
    <col min="11767" max="11767" width="19" style="85" customWidth="1"/>
    <col min="11768" max="11768" width="31.5703125" style="85" customWidth="1"/>
    <col min="11769" max="11769" width="9.140625" style="85"/>
    <col min="11770" max="11770" width="18.5703125" style="85" customWidth="1"/>
    <col min="11771" max="12010" width="9.140625" style="85"/>
    <col min="12011" max="12011" width="6.85546875" style="85" customWidth="1"/>
    <col min="12012" max="12012" width="14.85546875" style="85" customWidth="1"/>
    <col min="12013" max="12013" width="12.42578125" style="85" customWidth="1"/>
    <col min="12014" max="12014" width="25.5703125" style="85" customWidth="1"/>
    <col min="12015" max="12015" width="15.5703125" style="85" customWidth="1"/>
    <col min="12016" max="12016" width="113.140625" style="85" customWidth="1"/>
    <col min="12017" max="12017" width="19.28515625" style="85" customWidth="1"/>
    <col min="12018" max="12018" width="25.140625" style="85" customWidth="1"/>
    <col min="12019" max="12019" width="9" style="85" customWidth="1"/>
    <col min="12020" max="12020" width="34.42578125" style="85" customWidth="1"/>
    <col min="12021" max="12021" width="12.85546875" style="85" customWidth="1"/>
    <col min="12022" max="12022" width="14.7109375" style="85" customWidth="1"/>
    <col min="12023" max="12023" width="19" style="85" customWidth="1"/>
    <col min="12024" max="12024" width="31.5703125" style="85" customWidth="1"/>
    <col min="12025" max="12025" width="9.140625" style="85"/>
    <col min="12026" max="12026" width="18.5703125" style="85" customWidth="1"/>
    <col min="12027" max="12266" width="9.140625" style="85"/>
    <col min="12267" max="12267" width="6.85546875" style="85" customWidth="1"/>
    <col min="12268" max="12268" width="14.85546875" style="85" customWidth="1"/>
    <col min="12269" max="12269" width="12.42578125" style="85" customWidth="1"/>
    <col min="12270" max="12270" width="25.5703125" style="85" customWidth="1"/>
    <col min="12271" max="12271" width="15.5703125" style="85" customWidth="1"/>
    <col min="12272" max="12272" width="113.140625" style="85" customWidth="1"/>
    <col min="12273" max="12273" width="19.28515625" style="85" customWidth="1"/>
    <col min="12274" max="12274" width="25.140625" style="85" customWidth="1"/>
    <col min="12275" max="12275" width="9" style="85" customWidth="1"/>
    <col min="12276" max="12276" width="34.42578125" style="85" customWidth="1"/>
    <col min="12277" max="12277" width="12.85546875" style="85" customWidth="1"/>
    <col min="12278" max="12278" width="14.7109375" style="85" customWidth="1"/>
    <col min="12279" max="12279" width="19" style="85" customWidth="1"/>
    <col min="12280" max="12280" width="31.5703125" style="85" customWidth="1"/>
    <col min="12281" max="12281" width="9.140625" style="85"/>
    <col min="12282" max="12282" width="18.5703125" style="85" customWidth="1"/>
    <col min="12283" max="12522" width="9.140625" style="85"/>
    <col min="12523" max="12523" width="6.85546875" style="85" customWidth="1"/>
    <col min="12524" max="12524" width="14.85546875" style="85" customWidth="1"/>
    <col min="12525" max="12525" width="12.42578125" style="85" customWidth="1"/>
    <col min="12526" max="12526" width="25.5703125" style="85" customWidth="1"/>
    <col min="12527" max="12527" width="15.5703125" style="85" customWidth="1"/>
    <col min="12528" max="12528" width="113.140625" style="85" customWidth="1"/>
    <col min="12529" max="12529" width="19.28515625" style="85" customWidth="1"/>
    <col min="12530" max="12530" width="25.140625" style="85" customWidth="1"/>
    <col min="12531" max="12531" width="9" style="85" customWidth="1"/>
    <col min="12532" max="12532" width="34.42578125" style="85" customWidth="1"/>
    <col min="12533" max="12533" width="12.85546875" style="85" customWidth="1"/>
    <col min="12534" max="12534" width="14.7109375" style="85" customWidth="1"/>
    <col min="12535" max="12535" width="19" style="85" customWidth="1"/>
    <col min="12536" max="12536" width="31.5703125" style="85" customWidth="1"/>
    <col min="12537" max="12537" width="9.140625" style="85"/>
    <col min="12538" max="12538" width="18.5703125" style="85" customWidth="1"/>
    <col min="12539" max="12778" width="9.140625" style="85"/>
    <col min="12779" max="12779" width="6.85546875" style="85" customWidth="1"/>
    <col min="12780" max="12780" width="14.85546875" style="85" customWidth="1"/>
    <col min="12781" max="12781" width="12.42578125" style="85" customWidth="1"/>
    <col min="12782" max="12782" width="25.5703125" style="85" customWidth="1"/>
    <col min="12783" max="12783" width="15.5703125" style="85" customWidth="1"/>
    <col min="12784" max="12784" width="113.140625" style="85" customWidth="1"/>
    <col min="12785" max="12785" width="19.28515625" style="85" customWidth="1"/>
    <col min="12786" max="12786" width="25.140625" style="85" customWidth="1"/>
    <col min="12787" max="12787" width="9" style="85" customWidth="1"/>
    <col min="12788" max="12788" width="34.42578125" style="85" customWidth="1"/>
    <col min="12789" max="12789" width="12.85546875" style="85" customWidth="1"/>
    <col min="12790" max="12790" width="14.7109375" style="85" customWidth="1"/>
    <col min="12791" max="12791" width="19" style="85" customWidth="1"/>
    <col min="12792" max="12792" width="31.5703125" style="85" customWidth="1"/>
    <col min="12793" max="12793" width="9.140625" style="85"/>
    <col min="12794" max="12794" width="18.5703125" style="85" customWidth="1"/>
    <col min="12795" max="13034" width="9.140625" style="85"/>
    <col min="13035" max="13035" width="6.85546875" style="85" customWidth="1"/>
    <col min="13036" max="13036" width="14.85546875" style="85" customWidth="1"/>
    <col min="13037" max="13037" width="12.42578125" style="85" customWidth="1"/>
    <col min="13038" max="13038" width="25.5703125" style="85" customWidth="1"/>
    <col min="13039" max="13039" width="15.5703125" style="85" customWidth="1"/>
    <col min="13040" max="13040" width="113.140625" style="85" customWidth="1"/>
    <col min="13041" max="13041" width="19.28515625" style="85" customWidth="1"/>
    <col min="13042" max="13042" width="25.140625" style="85" customWidth="1"/>
    <col min="13043" max="13043" width="9" style="85" customWidth="1"/>
    <col min="13044" max="13044" width="34.42578125" style="85" customWidth="1"/>
    <col min="13045" max="13045" width="12.85546875" style="85" customWidth="1"/>
    <col min="13046" max="13046" width="14.7109375" style="85" customWidth="1"/>
    <col min="13047" max="13047" width="19" style="85" customWidth="1"/>
    <col min="13048" max="13048" width="31.5703125" style="85" customWidth="1"/>
    <col min="13049" max="13049" width="9.140625" style="85"/>
    <col min="13050" max="13050" width="18.5703125" style="85" customWidth="1"/>
    <col min="13051" max="13290" width="9.140625" style="85"/>
    <col min="13291" max="13291" width="6.85546875" style="85" customWidth="1"/>
    <col min="13292" max="13292" width="14.85546875" style="85" customWidth="1"/>
    <col min="13293" max="13293" width="12.42578125" style="85" customWidth="1"/>
    <col min="13294" max="13294" width="25.5703125" style="85" customWidth="1"/>
    <col min="13295" max="13295" width="15.5703125" style="85" customWidth="1"/>
    <col min="13296" max="13296" width="113.140625" style="85" customWidth="1"/>
    <col min="13297" max="13297" width="19.28515625" style="85" customWidth="1"/>
    <col min="13298" max="13298" width="25.140625" style="85" customWidth="1"/>
    <col min="13299" max="13299" width="9" style="85" customWidth="1"/>
    <col min="13300" max="13300" width="34.42578125" style="85" customWidth="1"/>
    <col min="13301" max="13301" width="12.85546875" style="85" customWidth="1"/>
    <col min="13302" max="13302" width="14.7109375" style="85" customWidth="1"/>
    <col min="13303" max="13303" width="19" style="85" customWidth="1"/>
    <col min="13304" max="13304" width="31.5703125" style="85" customWidth="1"/>
    <col min="13305" max="13305" width="9.140625" style="85"/>
    <col min="13306" max="13306" width="18.5703125" style="85" customWidth="1"/>
    <col min="13307" max="13546" width="9.140625" style="85"/>
    <col min="13547" max="13547" width="6.85546875" style="85" customWidth="1"/>
    <col min="13548" max="13548" width="14.85546875" style="85" customWidth="1"/>
    <col min="13549" max="13549" width="12.42578125" style="85" customWidth="1"/>
    <col min="13550" max="13550" width="25.5703125" style="85" customWidth="1"/>
    <col min="13551" max="13551" width="15.5703125" style="85" customWidth="1"/>
    <col min="13552" max="13552" width="113.140625" style="85" customWidth="1"/>
    <col min="13553" max="13553" width="19.28515625" style="85" customWidth="1"/>
    <col min="13554" max="13554" width="25.140625" style="85" customWidth="1"/>
    <col min="13555" max="13555" width="9" style="85" customWidth="1"/>
    <col min="13556" max="13556" width="34.42578125" style="85" customWidth="1"/>
    <col min="13557" max="13557" width="12.85546875" style="85" customWidth="1"/>
    <col min="13558" max="13558" width="14.7109375" style="85" customWidth="1"/>
    <col min="13559" max="13559" width="19" style="85" customWidth="1"/>
    <col min="13560" max="13560" width="31.5703125" style="85" customWidth="1"/>
    <col min="13561" max="13561" width="9.140625" style="85"/>
    <col min="13562" max="13562" width="18.5703125" style="85" customWidth="1"/>
    <col min="13563" max="13802" width="9.140625" style="85"/>
    <col min="13803" max="13803" width="6.85546875" style="85" customWidth="1"/>
    <col min="13804" max="13804" width="14.85546875" style="85" customWidth="1"/>
    <col min="13805" max="13805" width="12.42578125" style="85" customWidth="1"/>
    <col min="13806" max="13806" width="25.5703125" style="85" customWidth="1"/>
    <col min="13807" max="13807" width="15.5703125" style="85" customWidth="1"/>
    <col min="13808" max="13808" width="113.140625" style="85" customWidth="1"/>
    <col min="13809" max="13809" width="19.28515625" style="85" customWidth="1"/>
    <col min="13810" max="13810" width="25.140625" style="85" customWidth="1"/>
    <col min="13811" max="13811" width="9" style="85" customWidth="1"/>
    <col min="13812" max="13812" width="34.42578125" style="85" customWidth="1"/>
    <col min="13813" max="13813" width="12.85546875" style="85" customWidth="1"/>
    <col min="13814" max="13814" width="14.7109375" style="85" customWidth="1"/>
    <col min="13815" max="13815" width="19" style="85" customWidth="1"/>
    <col min="13816" max="13816" width="31.5703125" style="85" customWidth="1"/>
    <col min="13817" max="13817" width="9.140625" style="85"/>
    <col min="13818" max="13818" width="18.5703125" style="85" customWidth="1"/>
    <col min="13819" max="14058" width="9.140625" style="85"/>
    <col min="14059" max="14059" width="6.85546875" style="85" customWidth="1"/>
    <col min="14060" max="14060" width="14.85546875" style="85" customWidth="1"/>
    <col min="14061" max="14061" width="12.42578125" style="85" customWidth="1"/>
    <col min="14062" max="14062" width="25.5703125" style="85" customWidth="1"/>
    <col min="14063" max="14063" width="15.5703125" style="85" customWidth="1"/>
    <col min="14064" max="14064" width="113.140625" style="85" customWidth="1"/>
    <col min="14065" max="14065" width="19.28515625" style="85" customWidth="1"/>
    <col min="14066" max="14066" width="25.140625" style="85" customWidth="1"/>
    <col min="14067" max="14067" width="9" style="85" customWidth="1"/>
    <col min="14068" max="14068" width="34.42578125" style="85" customWidth="1"/>
    <col min="14069" max="14069" width="12.85546875" style="85" customWidth="1"/>
    <col min="14070" max="14070" width="14.7109375" style="85" customWidth="1"/>
    <col min="14071" max="14071" width="19" style="85" customWidth="1"/>
    <col min="14072" max="14072" width="31.5703125" style="85" customWidth="1"/>
    <col min="14073" max="14073" width="9.140625" style="85"/>
    <col min="14074" max="14074" width="18.5703125" style="85" customWidth="1"/>
    <col min="14075" max="14314" width="9.140625" style="85"/>
    <col min="14315" max="14315" width="6.85546875" style="85" customWidth="1"/>
    <col min="14316" max="14316" width="14.85546875" style="85" customWidth="1"/>
    <col min="14317" max="14317" width="12.42578125" style="85" customWidth="1"/>
    <col min="14318" max="14318" width="25.5703125" style="85" customWidth="1"/>
    <col min="14319" max="14319" width="15.5703125" style="85" customWidth="1"/>
    <col min="14320" max="14320" width="113.140625" style="85" customWidth="1"/>
    <col min="14321" max="14321" width="19.28515625" style="85" customWidth="1"/>
    <col min="14322" max="14322" width="25.140625" style="85" customWidth="1"/>
    <col min="14323" max="14323" width="9" style="85" customWidth="1"/>
    <col min="14324" max="14324" width="34.42578125" style="85" customWidth="1"/>
    <col min="14325" max="14325" width="12.85546875" style="85" customWidth="1"/>
    <col min="14326" max="14326" width="14.7109375" style="85" customWidth="1"/>
    <col min="14327" max="14327" width="19" style="85" customWidth="1"/>
    <col min="14328" max="14328" width="31.5703125" style="85" customWidth="1"/>
    <col min="14329" max="14329" width="9.140625" style="85"/>
    <col min="14330" max="14330" width="18.5703125" style="85" customWidth="1"/>
    <col min="14331" max="14570" width="9.140625" style="85"/>
    <col min="14571" max="14571" width="6.85546875" style="85" customWidth="1"/>
    <col min="14572" max="14572" width="14.85546875" style="85" customWidth="1"/>
    <col min="14573" max="14573" width="12.42578125" style="85" customWidth="1"/>
    <col min="14574" max="14574" width="25.5703125" style="85" customWidth="1"/>
    <col min="14575" max="14575" width="15.5703125" style="85" customWidth="1"/>
    <col min="14576" max="14576" width="113.140625" style="85" customWidth="1"/>
    <col min="14577" max="14577" width="19.28515625" style="85" customWidth="1"/>
    <col min="14578" max="14578" width="25.140625" style="85" customWidth="1"/>
    <col min="14579" max="14579" width="9" style="85" customWidth="1"/>
    <col min="14580" max="14580" width="34.42578125" style="85" customWidth="1"/>
    <col min="14581" max="14581" width="12.85546875" style="85" customWidth="1"/>
    <col min="14582" max="14582" width="14.7109375" style="85" customWidth="1"/>
    <col min="14583" max="14583" width="19" style="85" customWidth="1"/>
    <col min="14584" max="14584" width="31.5703125" style="85" customWidth="1"/>
    <col min="14585" max="14585" width="9.140625" style="85"/>
    <col min="14586" max="14586" width="18.5703125" style="85" customWidth="1"/>
    <col min="14587" max="14826" width="9.140625" style="85"/>
    <col min="14827" max="14827" width="6.85546875" style="85" customWidth="1"/>
    <col min="14828" max="14828" width="14.85546875" style="85" customWidth="1"/>
    <col min="14829" max="14829" width="12.42578125" style="85" customWidth="1"/>
    <col min="14830" max="14830" width="25.5703125" style="85" customWidth="1"/>
    <col min="14831" max="14831" width="15.5703125" style="85" customWidth="1"/>
    <col min="14832" max="14832" width="113.140625" style="85" customWidth="1"/>
    <col min="14833" max="14833" width="19.28515625" style="85" customWidth="1"/>
    <col min="14834" max="14834" width="25.140625" style="85" customWidth="1"/>
    <col min="14835" max="14835" width="9" style="85" customWidth="1"/>
    <col min="14836" max="14836" width="34.42578125" style="85" customWidth="1"/>
    <col min="14837" max="14837" width="12.85546875" style="85" customWidth="1"/>
    <col min="14838" max="14838" width="14.7109375" style="85" customWidth="1"/>
    <col min="14839" max="14839" width="19" style="85" customWidth="1"/>
    <col min="14840" max="14840" width="31.5703125" style="85" customWidth="1"/>
    <col min="14841" max="14841" width="9.140625" style="85"/>
    <col min="14842" max="14842" width="18.5703125" style="85" customWidth="1"/>
    <col min="14843" max="15082" width="9.140625" style="85"/>
    <col min="15083" max="15083" width="6.85546875" style="85" customWidth="1"/>
    <col min="15084" max="15084" width="14.85546875" style="85" customWidth="1"/>
    <col min="15085" max="15085" width="12.42578125" style="85" customWidth="1"/>
    <col min="15086" max="15086" width="25.5703125" style="85" customWidth="1"/>
    <col min="15087" max="15087" width="15.5703125" style="85" customWidth="1"/>
    <col min="15088" max="15088" width="113.140625" style="85" customWidth="1"/>
    <col min="15089" max="15089" width="19.28515625" style="85" customWidth="1"/>
    <col min="15090" max="15090" width="25.140625" style="85" customWidth="1"/>
    <col min="15091" max="15091" width="9" style="85" customWidth="1"/>
    <col min="15092" max="15092" width="34.42578125" style="85" customWidth="1"/>
    <col min="15093" max="15093" width="12.85546875" style="85" customWidth="1"/>
    <col min="15094" max="15094" width="14.7109375" style="85" customWidth="1"/>
    <col min="15095" max="15095" width="19" style="85" customWidth="1"/>
    <col min="15096" max="15096" width="31.5703125" style="85" customWidth="1"/>
    <col min="15097" max="15097" width="9.140625" style="85"/>
    <col min="15098" max="15098" width="18.5703125" style="85" customWidth="1"/>
    <col min="15099" max="15338" width="9.140625" style="85"/>
    <col min="15339" max="15339" width="6.85546875" style="85" customWidth="1"/>
    <col min="15340" max="15340" width="14.85546875" style="85" customWidth="1"/>
    <col min="15341" max="15341" width="12.42578125" style="85" customWidth="1"/>
    <col min="15342" max="15342" width="25.5703125" style="85" customWidth="1"/>
    <col min="15343" max="15343" width="15.5703125" style="85" customWidth="1"/>
    <col min="15344" max="15344" width="113.140625" style="85" customWidth="1"/>
    <col min="15345" max="15345" width="19.28515625" style="85" customWidth="1"/>
    <col min="15346" max="15346" width="25.140625" style="85" customWidth="1"/>
    <col min="15347" max="15347" width="9" style="85" customWidth="1"/>
    <col min="15348" max="15348" width="34.42578125" style="85" customWidth="1"/>
    <col min="15349" max="15349" width="12.85546875" style="85" customWidth="1"/>
    <col min="15350" max="15350" width="14.7109375" style="85" customWidth="1"/>
    <col min="15351" max="15351" width="19" style="85" customWidth="1"/>
    <col min="15352" max="15352" width="31.5703125" style="85" customWidth="1"/>
    <col min="15353" max="15353" width="9.140625" style="85"/>
    <col min="15354" max="15354" width="18.5703125" style="85" customWidth="1"/>
    <col min="15355" max="15594" width="9.140625" style="85"/>
    <col min="15595" max="15595" width="6.85546875" style="85" customWidth="1"/>
    <col min="15596" max="15596" width="14.85546875" style="85" customWidth="1"/>
    <col min="15597" max="15597" width="12.42578125" style="85" customWidth="1"/>
    <col min="15598" max="15598" width="25.5703125" style="85" customWidth="1"/>
    <col min="15599" max="15599" width="15.5703125" style="85" customWidth="1"/>
    <col min="15600" max="15600" width="113.140625" style="85" customWidth="1"/>
    <col min="15601" max="15601" width="19.28515625" style="85" customWidth="1"/>
    <col min="15602" max="15602" width="25.140625" style="85" customWidth="1"/>
    <col min="15603" max="15603" width="9" style="85" customWidth="1"/>
    <col min="15604" max="15604" width="34.42578125" style="85" customWidth="1"/>
    <col min="15605" max="15605" width="12.85546875" style="85" customWidth="1"/>
    <col min="15606" max="15606" width="14.7109375" style="85" customWidth="1"/>
    <col min="15607" max="15607" width="19" style="85" customWidth="1"/>
    <col min="15608" max="15608" width="31.5703125" style="85" customWidth="1"/>
    <col min="15609" max="15609" width="9.140625" style="85"/>
    <col min="15610" max="15610" width="18.5703125" style="85" customWidth="1"/>
    <col min="15611" max="15850" width="9.140625" style="85"/>
    <col min="15851" max="15851" width="6.85546875" style="85" customWidth="1"/>
    <col min="15852" max="15852" width="14.85546875" style="85" customWidth="1"/>
    <col min="15853" max="15853" width="12.42578125" style="85" customWidth="1"/>
    <col min="15854" max="15854" width="25.5703125" style="85" customWidth="1"/>
    <col min="15855" max="15855" width="15.5703125" style="85" customWidth="1"/>
    <col min="15856" max="15856" width="113.140625" style="85" customWidth="1"/>
    <col min="15857" max="15857" width="19.28515625" style="85" customWidth="1"/>
    <col min="15858" max="15858" width="25.140625" style="85" customWidth="1"/>
    <col min="15859" max="15859" width="9" style="85" customWidth="1"/>
    <col min="15860" max="15860" width="34.42578125" style="85" customWidth="1"/>
    <col min="15861" max="15861" width="12.85546875" style="85" customWidth="1"/>
    <col min="15862" max="15862" width="14.7109375" style="85" customWidth="1"/>
    <col min="15863" max="15863" width="19" style="85" customWidth="1"/>
    <col min="15864" max="15864" width="31.5703125" style="85" customWidth="1"/>
    <col min="15865" max="15865" width="9.140625" style="85"/>
    <col min="15866" max="15866" width="18.5703125" style="85" customWidth="1"/>
    <col min="15867" max="16106" width="9.140625" style="85"/>
    <col min="16107" max="16107" width="6.85546875" style="85" customWidth="1"/>
    <col min="16108" max="16108" width="14.85546875" style="85" customWidth="1"/>
    <col min="16109" max="16109" width="12.42578125" style="85" customWidth="1"/>
    <col min="16110" max="16110" width="25.5703125" style="85" customWidth="1"/>
    <col min="16111" max="16111" width="15.5703125" style="85" customWidth="1"/>
    <col min="16112" max="16112" width="113.140625" style="85" customWidth="1"/>
    <col min="16113" max="16113" width="19.28515625" style="85" customWidth="1"/>
    <col min="16114" max="16114" width="25.140625" style="85" customWidth="1"/>
    <col min="16115" max="16115" width="9" style="85" customWidth="1"/>
    <col min="16116" max="16116" width="34.42578125" style="85" customWidth="1"/>
    <col min="16117" max="16117" width="12.85546875" style="85" customWidth="1"/>
    <col min="16118" max="16118" width="14.7109375" style="85" customWidth="1"/>
    <col min="16119" max="16119" width="19" style="85" customWidth="1"/>
    <col min="16120" max="16120" width="31.5703125" style="85" customWidth="1"/>
    <col min="16121" max="16121" width="9.140625" style="85"/>
    <col min="16122" max="16122" width="18.5703125" style="85" customWidth="1"/>
    <col min="16123" max="16363" width="9.140625" style="85"/>
    <col min="16364" max="16384" width="9.140625" style="85" customWidth="1"/>
  </cols>
  <sheetData>
    <row r="1" spans="1:13" s="149" customFormat="1" ht="43.5" customHeight="1" x14ac:dyDescent="0.25">
      <c r="A1" s="52" t="s">
        <v>2</v>
      </c>
      <c r="B1" s="53" t="s">
        <v>10</v>
      </c>
      <c r="C1" s="54" t="s">
        <v>80</v>
      </c>
      <c r="D1" s="53" t="s">
        <v>1</v>
      </c>
      <c r="E1" s="43" t="s">
        <v>3</v>
      </c>
      <c r="F1" s="55" t="s">
        <v>11</v>
      </c>
      <c r="G1" s="53" t="s">
        <v>12</v>
      </c>
      <c r="H1" s="56" t="s">
        <v>0</v>
      </c>
      <c r="I1" s="56" t="s">
        <v>14</v>
      </c>
      <c r="J1" s="56" t="s">
        <v>15</v>
      </c>
      <c r="K1" s="146" t="s">
        <v>9</v>
      </c>
      <c r="L1" s="147"/>
      <c r="M1" s="148"/>
    </row>
    <row r="2" spans="1:13" ht="43.5" customHeight="1" x14ac:dyDescent="0.25">
      <c r="A2" s="77">
        <v>152</v>
      </c>
      <c r="B2" s="78" t="s">
        <v>618</v>
      </c>
      <c r="C2" s="79" t="s">
        <v>614</v>
      </c>
      <c r="D2" s="78" t="s">
        <v>84</v>
      </c>
      <c r="E2" s="80" t="s">
        <v>610</v>
      </c>
      <c r="F2" s="81" t="s">
        <v>606</v>
      </c>
      <c r="G2" s="78">
        <v>2031</v>
      </c>
      <c r="H2" s="82" t="s">
        <v>621</v>
      </c>
      <c r="I2" s="82" t="s">
        <v>14</v>
      </c>
      <c r="J2" s="82" t="s">
        <v>622</v>
      </c>
      <c r="K2" s="57">
        <v>1</v>
      </c>
      <c r="L2" s="89" t="s">
        <v>623</v>
      </c>
    </row>
    <row r="3" spans="1:13" ht="43.5" customHeight="1" x14ac:dyDescent="0.25">
      <c r="A3" s="77">
        <v>151</v>
      </c>
      <c r="B3" s="78" t="s">
        <v>618</v>
      </c>
      <c r="C3" s="79" t="s">
        <v>615</v>
      </c>
      <c r="D3" s="78" t="s">
        <v>224</v>
      </c>
      <c r="E3" s="80" t="s">
        <v>611</v>
      </c>
      <c r="F3" s="81" t="s">
        <v>607</v>
      </c>
      <c r="G3" s="78">
        <v>1904</v>
      </c>
      <c r="H3" s="82" t="s">
        <v>461</v>
      </c>
      <c r="I3" s="82" t="s">
        <v>14</v>
      </c>
      <c r="J3" s="82" t="s">
        <v>349</v>
      </c>
      <c r="K3" s="57">
        <v>2</v>
      </c>
    </row>
    <row r="4" spans="1:13" ht="43.5" customHeight="1" x14ac:dyDescent="0.25">
      <c r="A4" s="77">
        <v>150</v>
      </c>
      <c r="B4" s="78" t="s">
        <v>618</v>
      </c>
      <c r="C4" s="79" t="s">
        <v>616</v>
      </c>
      <c r="D4" s="78" t="s">
        <v>474</v>
      </c>
      <c r="E4" s="80" t="s">
        <v>612</v>
      </c>
      <c r="F4" s="81" t="s">
        <v>608</v>
      </c>
      <c r="G4" s="78">
        <v>2106</v>
      </c>
      <c r="H4" s="82" t="s">
        <v>619</v>
      </c>
      <c r="I4" s="82" t="s">
        <v>14</v>
      </c>
      <c r="J4" s="82" t="s">
        <v>620</v>
      </c>
      <c r="K4" s="57">
        <v>2</v>
      </c>
    </row>
    <row r="5" spans="1:13" ht="43.5" customHeight="1" x14ac:dyDescent="0.25">
      <c r="A5" s="77">
        <v>149</v>
      </c>
      <c r="B5" s="78" t="s">
        <v>618</v>
      </c>
      <c r="C5" s="79" t="s">
        <v>617</v>
      </c>
      <c r="D5" s="78" t="s">
        <v>474</v>
      </c>
      <c r="E5" s="80" t="s">
        <v>613</v>
      </c>
      <c r="F5" s="81" t="s">
        <v>609</v>
      </c>
      <c r="G5" s="78">
        <v>2105</v>
      </c>
      <c r="H5" s="82" t="s">
        <v>619</v>
      </c>
      <c r="I5" s="82" t="s">
        <v>14</v>
      </c>
      <c r="J5" s="82" t="s">
        <v>620</v>
      </c>
      <c r="K5" s="57">
        <v>3</v>
      </c>
    </row>
    <row r="6" spans="1:13" ht="43.5" customHeight="1" x14ac:dyDescent="0.25">
      <c r="A6" s="77">
        <v>148</v>
      </c>
      <c r="B6" s="78" t="s">
        <v>246</v>
      </c>
      <c r="C6" s="79">
        <v>44234</v>
      </c>
      <c r="D6" s="78" t="s">
        <v>279</v>
      </c>
      <c r="E6" s="80">
        <v>200541327</v>
      </c>
      <c r="F6" s="81" t="s">
        <v>598</v>
      </c>
      <c r="G6" s="78">
        <v>2050</v>
      </c>
      <c r="H6" s="82" t="s">
        <v>346</v>
      </c>
      <c r="I6" s="82" t="s">
        <v>14</v>
      </c>
      <c r="J6" s="82" t="s">
        <v>233</v>
      </c>
      <c r="K6" s="57">
        <v>1</v>
      </c>
    </row>
    <row r="7" spans="1:13" ht="43.5" customHeight="1" x14ac:dyDescent="0.25">
      <c r="A7" s="77">
        <v>147</v>
      </c>
      <c r="B7" s="78" t="s">
        <v>418</v>
      </c>
      <c r="C7" s="79">
        <v>44232</v>
      </c>
      <c r="D7" s="78" t="s">
        <v>600</v>
      </c>
      <c r="E7" s="80">
        <v>200541192</v>
      </c>
      <c r="F7" s="81" t="s">
        <v>599</v>
      </c>
      <c r="G7" s="78">
        <v>2051</v>
      </c>
      <c r="H7" s="82" t="s">
        <v>603</v>
      </c>
      <c r="I7" s="82" t="s">
        <v>14</v>
      </c>
      <c r="J7" s="82" t="s">
        <v>605</v>
      </c>
      <c r="K7" s="57">
        <v>1</v>
      </c>
    </row>
    <row r="8" spans="1:13" ht="43.5" customHeight="1" x14ac:dyDescent="0.25">
      <c r="A8" s="77">
        <v>146</v>
      </c>
      <c r="B8" s="78" t="s">
        <v>597</v>
      </c>
      <c r="C8" s="79">
        <v>44228</v>
      </c>
      <c r="D8" s="78" t="s">
        <v>602</v>
      </c>
      <c r="E8" s="80">
        <v>200540919</v>
      </c>
      <c r="F8" s="81" t="s">
        <v>601</v>
      </c>
      <c r="G8" s="78">
        <v>2049</v>
      </c>
      <c r="H8" s="82" t="s">
        <v>604</v>
      </c>
      <c r="I8" s="82" t="s">
        <v>14</v>
      </c>
      <c r="J8" s="82" t="s">
        <v>221</v>
      </c>
      <c r="K8" s="57">
        <v>1</v>
      </c>
    </row>
    <row r="9" spans="1:13" ht="43.5" customHeight="1" x14ac:dyDescent="0.25">
      <c r="A9" s="77">
        <v>145</v>
      </c>
      <c r="B9" s="78" t="s">
        <v>591</v>
      </c>
      <c r="C9" s="79">
        <v>44202</v>
      </c>
      <c r="D9" s="78">
        <v>33070355</v>
      </c>
      <c r="E9" s="80">
        <v>200539065</v>
      </c>
      <c r="F9" s="81" t="s">
        <v>595</v>
      </c>
      <c r="G9" s="78">
        <v>2048</v>
      </c>
      <c r="H9" s="82" t="s">
        <v>202</v>
      </c>
      <c r="I9" s="82" t="s">
        <v>310</v>
      </c>
      <c r="J9" s="82" t="s">
        <v>202</v>
      </c>
      <c r="K9" s="57">
        <v>1</v>
      </c>
    </row>
    <row r="10" spans="1:13" ht="43.5" customHeight="1" x14ac:dyDescent="0.25">
      <c r="A10" s="77">
        <v>144</v>
      </c>
      <c r="B10" s="78" t="s">
        <v>591</v>
      </c>
      <c r="C10" s="79">
        <v>44221</v>
      </c>
      <c r="D10" s="78" t="s">
        <v>83</v>
      </c>
      <c r="E10" s="80">
        <v>200540431</v>
      </c>
      <c r="F10" s="81" t="s">
        <v>594</v>
      </c>
      <c r="G10" s="78">
        <v>2048</v>
      </c>
      <c r="H10" s="82" t="s">
        <v>143</v>
      </c>
      <c r="I10" s="82" t="s">
        <v>14</v>
      </c>
      <c r="J10" s="82" t="s">
        <v>462</v>
      </c>
      <c r="K10" s="57">
        <v>1</v>
      </c>
    </row>
    <row r="11" spans="1:13" ht="43.5" customHeight="1" x14ac:dyDescent="0.25">
      <c r="A11" s="77">
        <v>143</v>
      </c>
      <c r="B11" s="87" t="s">
        <v>591</v>
      </c>
      <c r="C11" s="79">
        <v>44207</v>
      </c>
      <c r="D11" s="78" t="s">
        <v>84</v>
      </c>
      <c r="E11" s="80">
        <v>200539436</v>
      </c>
      <c r="F11" s="81" t="s">
        <v>589</v>
      </c>
      <c r="G11" s="78">
        <v>2046</v>
      </c>
      <c r="H11" s="82" t="s">
        <v>592</v>
      </c>
      <c r="I11" s="82" t="s">
        <v>593</v>
      </c>
      <c r="J11" s="82" t="s">
        <v>430</v>
      </c>
      <c r="K11" s="57">
        <v>1</v>
      </c>
    </row>
    <row r="12" spans="1:13" ht="43.5" customHeight="1" x14ac:dyDescent="0.25">
      <c r="A12" s="77">
        <v>142</v>
      </c>
      <c r="B12" s="78" t="s">
        <v>591</v>
      </c>
      <c r="C12" s="79" t="s">
        <v>590</v>
      </c>
      <c r="D12" s="78" t="s">
        <v>587</v>
      </c>
      <c r="E12" s="80">
        <v>200539239</v>
      </c>
      <c r="F12" s="81" t="s">
        <v>586</v>
      </c>
      <c r="G12" s="78">
        <v>1819</v>
      </c>
      <c r="H12" s="82" t="s">
        <v>588</v>
      </c>
      <c r="I12" s="82" t="s">
        <v>14</v>
      </c>
      <c r="J12" s="82" t="s">
        <v>202</v>
      </c>
      <c r="K12" s="57">
        <v>1</v>
      </c>
    </row>
    <row r="13" spans="1:13" ht="43.5" customHeight="1" x14ac:dyDescent="0.25">
      <c r="A13" s="77">
        <v>141</v>
      </c>
      <c r="B13" s="79" t="s">
        <v>578</v>
      </c>
      <c r="C13" s="79" t="s">
        <v>584</v>
      </c>
      <c r="D13" s="78" t="s">
        <v>585</v>
      </c>
      <c r="E13" s="80">
        <v>200538780</v>
      </c>
      <c r="F13" s="81" t="s">
        <v>582</v>
      </c>
      <c r="G13" s="78">
        <v>2033</v>
      </c>
      <c r="H13" s="82" t="s">
        <v>583</v>
      </c>
      <c r="I13" s="82" t="s">
        <v>14</v>
      </c>
      <c r="J13" s="82" t="s">
        <v>462</v>
      </c>
      <c r="K13" s="57">
        <v>1</v>
      </c>
    </row>
    <row r="14" spans="1:13" ht="43.5" customHeight="1" x14ac:dyDescent="0.25">
      <c r="A14" s="77">
        <v>140</v>
      </c>
      <c r="B14" s="79" t="s">
        <v>578</v>
      </c>
      <c r="C14" s="79">
        <v>44168</v>
      </c>
      <c r="D14" s="78" t="s">
        <v>580</v>
      </c>
      <c r="E14" s="80">
        <v>200537201</v>
      </c>
      <c r="F14" s="81" t="s">
        <v>579</v>
      </c>
      <c r="G14" s="78">
        <v>2036</v>
      </c>
      <c r="H14" s="82" t="s">
        <v>581</v>
      </c>
      <c r="I14" s="82" t="s">
        <v>310</v>
      </c>
      <c r="J14" s="82" t="s">
        <v>577</v>
      </c>
      <c r="K14" s="57">
        <v>1</v>
      </c>
    </row>
    <row r="15" spans="1:13" ht="43.5" customHeight="1" x14ac:dyDescent="0.25">
      <c r="A15" s="77">
        <v>139</v>
      </c>
      <c r="B15" s="78" t="s">
        <v>565</v>
      </c>
      <c r="C15" s="79">
        <v>44160</v>
      </c>
      <c r="D15" s="78">
        <v>33090054</v>
      </c>
      <c r="E15" s="88">
        <v>200536699</v>
      </c>
      <c r="F15" s="81" t="s">
        <v>575</v>
      </c>
      <c r="G15" s="78">
        <v>2025</v>
      </c>
      <c r="H15" s="82" t="s">
        <v>576</v>
      </c>
      <c r="I15" s="82" t="s">
        <v>310</v>
      </c>
      <c r="J15" s="82" t="s">
        <v>577</v>
      </c>
      <c r="K15" s="57">
        <v>1</v>
      </c>
      <c r="L15" s="89" t="s">
        <v>527</v>
      </c>
    </row>
    <row r="16" spans="1:13" ht="43.5" customHeight="1" x14ac:dyDescent="0.25">
      <c r="A16" s="77">
        <v>138</v>
      </c>
      <c r="B16" s="78" t="s">
        <v>565</v>
      </c>
      <c r="C16" s="79">
        <v>44147</v>
      </c>
      <c r="D16" s="78" t="s">
        <v>573</v>
      </c>
      <c r="E16" s="88">
        <v>200535893</v>
      </c>
      <c r="F16" s="81" t="s">
        <v>572</v>
      </c>
      <c r="G16" s="78">
        <v>1910</v>
      </c>
      <c r="H16" s="82" t="s">
        <v>465</v>
      </c>
      <c r="I16" s="82" t="s">
        <v>310</v>
      </c>
      <c r="J16" s="82" t="s">
        <v>574</v>
      </c>
      <c r="K16" s="57">
        <v>1</v>
      </c>
    </row>
    <row r="17" spans="1:12" ht="43.5" customHeight="1" x14ac:dyDescent="0.25">
      <c r="A17" s="77">
        <v>137</v>
      </c>
      <c r="B17" s="78" t="s">
        <v>565</v>
      </c>
      <c r="C17" s="79">
        <v>44148</v>
      </c>
      <c r="D17" s="78" t="s">
        <v>542</v>
      </c>
      <c r="E17" s="88">
        <v>200536035</v>
      </c>
      <c r="F17" s="81" t="s">
        <v>569</v>
      </c>
      <c r="G17" s="78">
        <v>2018</v>
      </c>
      <c r="H17" s="82" t="s">
        <v>570</v>
      </c>
      <c r="I17" s="82" t="s">
        <v>14</v>
      </c>
      <c r="J17" s="82" t="s">
        <v>571</v>
      </c>
      <c r="K17" s="57">
        <v>1</v>
      </c>
      <c r="L17" s="89" t="s">
        <v>596</v>
      </c>
    </row>
    <row r="18" spans="1:12" ht="43.5" customHeight="1" x14ac:dyDescent="0.25">
      <c r="A18" s="77">
        <v>136</v>
      </c>
      <c r="B18" s="78" t="s">
        <v>565</v>
      </c>
      <c r="C18" s="79">
        <v>44138</v>
      </c>
      <c r="D18" s="78" t="s">
        <v>568</v>
      </c>
      <c r="E18" s="88">
        <v>200535303</v>
      </c>
      <c r="F18" s="81" t="s">
        <v>566</v>
      </c>
      <c r="G18" s="78">
        <v>2038</v>
      </c>
      <c r="H18" s="82" t="s">
        <v>567</v>
      </c>
      <c r="I18" s="82" t="s">
        <v>14</v>
      </c>
      <c r="J18" s="82" t="s">
        <v>202</v>
      </c>
      <c r="K18" s="57">
        <v>1</v>
      </c>
    </row>
    <row r="19" spans="1:12" ht="43.5" customHeight="1" x14ac:dyDescent="0.25">
      <c r="A19" s="77">
        <v>135</v>
      </c>
      <c r="B19" s="78" t="s">
        <v>557</v>
      </c>
      <c r="C19" s="79">
        <v>44120</v>
      </c>
      <c r="D19" s="78" t="s">
        <v>564</v>
      </c>
      <c r="E19" s="88">
        <v>200534249</v>
      </c>
      <c r="F19" s="81" t="s">
        <v>563</v>
      </c>
      <c r="G19" s="78">
        <v>2028</v>
      </c>
      <c r="H19" s="82" t="s">
        <v>284</v>
      </c>
      <c r="I19" s="82" t="s">
        <v>14</v>
      </c>
      <c r="J19" s="82" t="s">
        <v>233</v>
      </c>
      <c r="K19" s="57">
        <v>1</v>
      </c>
    </row>
    <row r="20" spans="1:12" ht="43.5" customHeight="1" x14ac:dyDescent="0.25">
      <c r="A20" s="77">
        <v>134</v>
      </c>
      <c r="B20" s="78" t="s">
        <v>557</v>
      </c>
      <c r="C20" s="79">
        <v>44117</v>
      </c>
      <c r="D20" s="78" t="s">
        <v>290</v>
      </c>
      <c r="E20" s="88">
        <v>200534122</v>
      </c>
      <c r="F20" s="81" t="s">
        <v>562</v>
      </c>
      <c r="G20" s="78">
        <v>2037</v>
      </c>
      <c r="H20" s="82" t="s">
        <v>458</v>
      </c>
      <c r="I20" s="82" t="s">
        <v>14</v>
      </c>
      <c r="J20" s="82" t="s">
        <v>202</v>
      </c>
      <c r="K20" s="57">
        <v>1</v>
      </c>
    </row>
    <row r="21" spans="1:12" ht="43.5" customHeight="1" x14ac:dyDescent="0.25">
      <c r="A21" s="77">
        <v>133</v>
      </c>
      <c r="B21" s="78" t="s">
        <v>557</v>
      </c>
      <c r="C21" s="79">
        <v>44114</v>
      </c>
      <c r="D21" s="78" t="s">
        <v>558</v>
      </c>
      <c r="E21" s="88">
        <v>200533938</v>
      </c>
      <c r="F21" s="81" t="s">
        <v>559</v>
      </c>
      <c r="G21" s="78">
        <v>1927</v>
      </c>
      <c r="H21" s="82" t="s">
        <v>560</v>
      </c>
      <c r="I21" s="82" t="s">
        <v>14</v>
      </c>
      <c r="J21" s="82" t="s">
        <v>561</v>
      </c>
      <c r="K21" s="57">
        <v>1</v>
      </c>
    </row>
    <row r="22" spans="1:12" ht="43.5" customHeight="1" x14ac:dyDescent="0.25">
      <c r="A22" s="77">
        <v>132</v>
      </c>
      <c r="B22" s="78" t="s">
        <v>553</v>
      </c>
      <c r="C22" s="79">
        <v>44096</v>
      </c>
      <c r="D22" s="78" t="s">
        <v>392</v>
      </c>
      <c r="E22" s="88">
        <v>200533172</v>
      </c>
      <c r="F22" s="81" t="s">
        <v>556</v>
      </c>
      <c r="G22" s="78">
        <v>2023</v>
      </c>
      <c r="H22" s="82"/>
      <c r="I22" s="82" t="s">
        <v>310</v>
      </c>
      <c r="J22" s="82" t="s">
        <v>292</v>
      </c>
      <c r="K22" s="57">
        <v>1</v>
      </c>
    </row>
    <row r="23" spans="1:12" ht="43.5" customHeight="1" x14ac:dyDescent="0.25">
      <c r="A23" s="77">
        <v>131</v>
      </c>
      <c r="B23" s="90" t="s">
        <v>553</v>
      </c>
      <c r="C23" s="79">
        <v>44083</v>
      </c>
      <c r="D23" s="78" t="s">
        <v>555</v>
      </c>
      <c r="E23" s="88">
        <v>200532296</v>
      </c>
      <c r="F23" s="81" t="s">
        <v>554</v>
      </c>
      <c r="G23" s="78">
        <v>2038</v>
      </c>
      <c r="H23" s="82" t="s">
        <v>537</v>
      </c>
      <c r="I23" s="82" t="s">
        <v>14</v>
      </c>
      <c r="J23" s="82" t="s">
        <v>349</v>
      </c>
      <c r="K23" s="57">
        <v>1</v>
      </c>
    </row>
    <row r="24" spans="1:12" ht="43.5" customHeight="1" x14ac:dyDescent="0.25">
      <c r="A24" s="77">
        <v>130</v>
      </c>
      <c r="B24" s="87" t="s">
        <v>547</v>
      </c>
      <c r="C24" s="79">
        <v>44063</v>
      </c>
      <c r="D24" s="78" t="s">
        <v>549</v>
      </c>
      <c r="E24" s="86">
        <v>200531313</v>
      </c>
      <c r="F24" s="81" t="s">
        <v>548</v>
      </c>
      <c r="G24" s="78">
        <v>1949</v>
      </c>
      <c r="H24" s="82" t="s">
        <v>550</v>
      </c>
      <c r="I24" s="82" t="s">
        <v>14</v>
      </c>
      <c r="J24" s="82" t="s">
        <v>551</v>
      </c>
      <c r="K24" s="57">
        <v>1</v>
      </c>
      <c r="L24" s="89" t="s">
        <v>552</v>
      </c>
    </row>
    <row r="25" spans="1:12" ht="43.5" customHeight="1" x14ac:dyDescent="0.25">
      <c r="A25" s="77">
        <v>129</v>
      </c>
      <c r="B25" s="78" t="s">
        <v>539</v>
      </c>
      <c r="C25" s="79">
        <v>44041</v>
      </c>
      <c r="D25" s="78" t="s">
        <v>290</v>
      </c>
      <c r="E25" s="88">
        <v>200530259</v>
      </c>
      <c r="F25" s="81" t="s">
        <v>545</v>
      </c>
      <c r="G25" s="78">
        <v>2021</v>
      </c>
      <c r="H25" s="82" t="s">
        <v>496</v>
      </c>
      <c r="I25" s="82" t="s">
        <v>14</v>
      </c>
      <c r="J25" s="82" t="s">
        <v>202</v>
      </c>
      <c r="K25" s="57">
        <v>1</v>
      </c>
    </row>
    <row r="26" spans="1:12" ht="43.5" customHeight="1" x14ac:dyDescent="0.25">
      <c r="A26" s="77">
        <v>128</v>
      </c>
      <c r="B26" s="78" t="s">
        <v>539</v>
      </c>
      <c r="C26" s="79">
        <v>44032</v>
      </c>
      <c r="D26" s="78" t="s">
        <v>205</v>
      </c>
      <c r="E26" s="88">
        <v>200529791</v>
      </c>
      <c r="F26" s="81" t="s">
        <v>543</v>
      </c>
      <c r="G26" s="78">
        <v>2017</v>
      </c>
      <c r="H26" s="82" t="s">
        <v>544</v>
      </c>
      <c r="I26" s="82" t="s">
        <v>14</v>
      </c>
      <c r="J26" s="82" t="s">
        <v>546</v>
      </c>
      <c r="K26" s="57">
        <v>1</v>
      </c>
    </row>
    <row r="27" spans="1:12" ht="43.5" customHeight="1" x14ac:dyDescent="0.25">
      <c r="A27" s="77">
        <v>127</v>
      </c>
      <c r="B27" s="78" t="s">
        <v>539</v>
      </c>
      <c r="C27" s="79">
        <v>44016</v>
      </c>
      <c r="D27" s="78" t="s">
        <v>542</v>
      </c>
      <c r="E27" s="88">
        <v>200529004</v>
      </c>
      <c r="F27" s="81" t="s">
        <v>540</v>
      </c>
      <c r="G27" s="78">
        <v>2018</v>
      </c>
      <c r="H27" s="82" t="s">
        <v>541</v>
      </c>
      <c r="I27" s="82" t="s">
        <v>14</v>
      </c>
      <c r="J27" s="82" t="s">
        <v>200</v>
      </c>
      <c r="K27" s="57">
        <v>1</v>
      </c>
    </row>
    <row r="28" spans="1:12" ht="43.5" customHeight="1" x14ac:dyDescent="0.25">
      <c r="A28" s="77">
        <v>126</v>
      </c>
      <c r="B28" s="78" t="s">
        <v>514</v>
      </c>
      <c r="C28" s="79">
        <v>44003</v>
      </c>
      <c r="D28" s="78" t="s">
        <v>538</v>
      </c>
      <c r="E28" s="88">
        <v>200528292</v>
      </c>
      <c r="F28" s="81" t="s">
        <v>536</v>
      </c>
      <c r="G28" s="78">
        <v>2015</v>
      </c>
      <c r="H28" s="82" t="s">
        <v>537</v>
      </c>
      <c r="I28" s="82" t="s">
        <v>14</v>
      </c>
      <c r="J28" s="82" t="s">
        <v>202</v>
      </c>
      <c r="K28" s="57">
        <v>1</v>
      </c>
    </row>
    <row r="29" spans="1:12" ht="43.5" customHeight="1" x14ac:dyDescent="0.25">
      <c r="A29" s="77">
        <v>125</v>
      </c>
      <c r="B29" s="78" t="s">
        <v>514</v>
      </c>
      <c r="C29" s="79">
        <v>43999</v>
      </c>
      <c r="D29" s="78" t="s">
        <v>471</v>
      </c>
      <c r="E29" s="88">
        <v>200528087</v>
      </c>
      <c r="F29" s="81" t="s">
        <v>533</v>
      </c>
      <c r="G29" s="78">
        <v>2019</v>
      </c>
      <c r="H29" s="82" t="s">
        <v>534</v>
      </c>
      <c r="I29" s="82" t="s">
        <v>14</v>
      </c>
      <c r="J29" s="82" t="s">
        <v>202</v>
      </c>
      <c r="K29" s="57">
        <v>3</v>
      </c>
    </row>
    <row r="30" spans="1:12" ht="43.5" customHeight="1" x14ac:dyDescent="0.25">
      <c r="A30" s="77">
        <v>124</v>
      </c>
      <c r="B30" s="78" t="s">
        <v>514</v>
      </c>
      <c r="C30" s="79">
        <v>43997</v>
      </c>
      <c r="D30" s="79" t="s">
        <v>83</v>
      </c>
      <c r="E30" s="88">
        <v>200527944</v>
      </c>
      <c r="F30" s="81" t="s">
        <v>524</v>
      </c>
      <c r="G30" s="78">
        <v>2022</v>
      </c>
      <c r="H30" s="82" t="s">
        <v>143</v>
      </c>
      <c r="I30" s="82" t="s">
        <v>14</v>
      </c>
      <c r="J30" s="82" t="s">
        <v>525</v>
      </c>
      <c r="K30" s="57">
        <v>2</v>
      </c>
    </row>
    <row r="31" spans="1:12" ht="43.5" customHeight="1" x14ac:dyDescent="0.25">
      <c r="A31" s="77">
        <v>123</v>
      </c>
      <c r="B31" s="78" t="s">
        <v>514</v>
      </c>
      <c r="C31" s="79">
        <v>43997</v>
      </c>
      <c r="D31" s="79" t="s">
        <v>526</v>
      </c>
      <c r="E31" s="88">
        <v>200527910</v>
      </c>
      <c r="F31" s="81" t="s">
        <v>521</v>
      </c>
      <c r="G31" s="78">
        <v>2014</v>
      </c>
      <c r="H31" s="82" t="s">
        <v>522</v>
      </c>
      <c r="I31" s="82" t="s">
        <v>14</v>
      </c>
      <c r="J31" s="82" t="s">
        <v>462</v>
      </c>
      <c r="K31" s="57">
        <v>1</v>
      </c>
    </row>
    <row r="32" spans="1:12" ht="43.5" customHeight="1" x14ac:dyDescent="0.25">
      <c r="A32" s="77">
        <v>122</v>
      </c>
      <c r="B32" s="78" t="s">
        <v>514</v>
      </c>
      <c r="C32" s="79">
        <v>43985</v>
      </c>
      <c r="D32" s="78" t="s">
        <v>520</v>
      </c>
      <c r="E32" s="88">
        <v>200527246</v>
      </c>
      <c r="F32" s="81" t="s">
        <v>519</v>
      </c>
      <c r="G32" s="78"/>
      <c r="H32" s="82" t="s">
        <v>535</v>
      </c>
      <c r="I32" s="82" t="s">
        <v>523</v>
      </c>
      <c r="J32" s="82" t="s">
        <v>233</v>
      </c>
      <c r="K32" s="57">
        <v>1</v>
      </c>
    </row>
    <row r="33" spans="1:12" ht="43.5" customHeight="1" x14ac:dyDescent="0.25">
      <c r="A33" s="77">
        <v>121</v>
      </c>
      <c r="B33" s="78" t="s">
        <v>514</v>
      </c>
      <c r="C33" s="79">
        <v>43983</v>
      </c>
      <c r="D33" s="78">
        <v>33090055</v>
      </c>
      <c r="E33" s="88">
        <v>200527075</v>
      </c>
      <c r="F33" s="81" t="s">
        <v>517</v>
      </c>
      <c r="G33" s="78">
        <v>2008</v>
      </c>
      <c r="H33" s="82" t="s">
        <v>518</v>
      </c>
      <c r="I33" s="82" t="s">
        <v>14</v>
      </c>
      <c r="J33" s="82" t="s">
        <v>233</v>
      </c>
      <c r="K33" s="57">
        <v>1</v>
      </c>
    </row>
    <row r="34" spans="1:12" ht="43.5" customHeight="1" x14ac:dyDescent="0.25">
      <c r="A34" s="77">
        <v>120</v>
      </c>
      <c r="B34" s="78" t="s">
        <v>514</v>
      </c>
      <c r="C34" s="79">
        <v>43982</v>
      </c>
      <c r="D34" s="78" t="s">
        <v>516</v>
      </c>
      <c r="E34" s="88">
        <v>200527029</v>
      </c>
      <c r="F34" s="81" t="s">
        <v>515</v>
      </c>
      <c r="G34" s="78">
        <v>2017</v>
      </c>
      <c r="H34" s="82" t="s">
        <v>427</v>
      </c>
      <c r="I34" s="82" t="s">
        <v>14</v>
      </c>
      <c r="J34" s="82" t="s">
        <v>233</v>
      </c>
      <c r="K34" s="57">
        <v>1</v>
      </c>
      <c r="L34" s="89" t="s">
        <v>527</v>
      </c>
    </row>
    <row r="35" spans="1:12" ht="43.5" customHeight="1" x14ac:dyDescent="0.25">
      <c r="A35" s="77">
        <v>119</v>
      </c>
      <c r="B35" s="78" t="s">
        <v>510</v>
      </c>
      <c r="C35" s="79">
        <v>43979</v>
      </c>
      <c r="D35" s="78" t="s">
        <v>412</v>
      </c>
      <c r="E35" s="78">
        <v>200526892</v>
      </c>
      <c r="F35" s="81" t="s">
        <v>512</v>
      </c>
      <c r="G35" s="78">
        <v>2009</v>
      </c>
      <c r="H35" s="82" t="s">
        <v>513</v>
      </c>
      <c r="I35" s="82" t="s">
        <v>14</v>
      </c>
      <c r="J35" s="82" t="s">
        <v>462</v>
      </c>
      <c r="K35" s="57">
        <v>1</v>
      </c>
    </row>
    <row r="36" spans="1:12" ht="43.5" customHeight="1" x14ac:dyDescent="0.25">
      <c r="A36" s="77">
        <v>118</v>
      </c>
      <c r="B36" s="78" t="s">
        <v>510</v>
      </c>
      <c r="C36" s="79">
        <v>43971</v>
      </c>
      <c r="D36" s="78" t="s">
        <v>83</v>
      </c>
      <c r="E36" s="78">
        <v>200526491</v>
      </c>
      <c r="F36" s="81" t="s">
        <v>511</v>
      </c>
      <c r="G36" s="78">
        <v>2008</v>
      </c>
      <c r="H36" s="82" t="s">
        <v>143</v>
      </c>
      <c r="I36" s="82" t="s">
        <v>14</v>
      </c>
      <c r="J36" s="82" t="s">
        <v>462</v>
      </c>
      <c r="K36" s="57">
        <v>1</v>
      </c>
    </row>
    <row r="37" spans="1:12" ht="43.5" customHeight="1" x14ac:dyDescent="0.25">
      <c r="A37" s="77">
        <v>117</v>
      </c>
      <c r="B37" s="90" t="s">
        <v>483</v>
      </c>
      <c r="C37" s="79">
        <v>43950</v>
      </c>
      <c r="D37" s="78" t="s">
        <v>505</v>
      </c>
      <c r="E37" s="78">
        <v>200525752</v>
      </c>
      <c r="F37" s="81" t="s">
        <v>506</v>
      </c>
      <c r="G37" s="78">
        <v>2008</v>
      </c>
      <c r="H37" s="82" t="s">
        <v>507</v>
      </c>
      <c r="I37" s="82" t="s">
        <v>14</v>
      </c>
      <c r="J37" s="82" t="s">
        <v>503</v>
      </c>
      <c r="K37" s="57">
        <v>1</v>
      </c>
    </row>
    <row r="38" spans="1:12" ht="43.5" customHeight="1" x14ac:dyDescent="0.25">
      <c r="A38" s="77">
        <v>116</v>
      </c>
      <c r="B38" s="87" t="s">
        <v>483</v>
      </c>
      <c r="C38" s="79">
        <v>43946</v>
      </c>
      <c r="D38" s="78" t="s">
        <v>252</v>
      </c>
      <c r="E38" s="78">
        <v>200525602</v>
      </c>
      <c r="F38" s="81" t="s">
        <v>504</v>
      </c>
      <c r="G38" s="78">
        <v>2003</v>
      </c>
      <c r="H38" s="82" t="s">
        <v>509</v>
      </c>
      <c r="I38" s="82" t="s">
        <v>14</v>
      </c>
      <c r="J38" s="82" t="s">
        <v>497</v>
      </c>
      <c r="K38" s="57">
        <v>1</v>
      </c>
    </row>
    <row r="39" spans="1:12" ht="43.5" customHeight="1" x14ac:dyDescent="0.25">
      <c r="A39" s="77">
        <v>115</v>
      </c>
      <c r="B39" s="78" t="s">
        <v>483</v>
      </c>
      <c r="C39" s="79">
        <v>43942</v>
      </c>
      <c r="D39" s="78" t="s">
        <v>276</v>
      </c>
      <c r="E39" s="78">
        <v>200525367</v>
      </c>
      <c r="F39" s="81" t="s">
        <v>501</v>
      </c>
      <c r="G39" s="78">
        <v>2010</v>
      </c>
      <c r="H39" s="82" t="s">
        <v>502</v>
      </c>
      <c r="I39" s="82" t="s">
        <v>14</v>
      </c>
      <c r="J39" s="82" t="s">
        <v>503</v>
      </c>
      <c r="K39" s="57">
        <v>1</v>
      </c>
    </row>
    <row r="40" spans="1:12" ht="43.5" customHeight="1" x14ac:dyDescent="0.25">
      <c r="A40" s="77">
        <v>114</v>
      </c>
      <c r="B40" s="78" t="s">
        <v>483</v>
      </c>
      <c r="C40" s="79">
        <v>43942</v>
      </c>
      <c r="D40" s="78" t="s">
        <v>279</v>
      </c>
      <c r="E40" s="78">
        <v>200525393</v>
      </c>
      <c r="F40" s="81" t="s">
        <v>494</v>
      </c>
      <c r="G40" s="78">
        <v>2007</v>
      </c>
      <c r="H40" s="82" t="s">
        <v>495</v>
      </c>
      <c r="I40" s="82" t="s">
        <v>14</v>
      </c>
      <c r="J40" s="82" t="s">
        <v>497</v>
      </c>
      <c r="K40" s="57">
        <v>1</v>
      </c>
    </row>
    <row r="41" spans="1:12" ht="43.5" customHeight="1" x14ac:dyDescent="0.25">
      <c r="A41" s="77">
        <v>113</v>
      </c>
      <c r="B41" s="78" t="s">
        <v>483</v>
      </c>
      <c r="C41" s="79">
        <v>43942</v>
      </c>
      <c r="D41" s="78" t="s">
        <v>493</v>
      </c>
      <c r="E41" s="78">
        <v>200525385</v>
      </c>
      <c r="F41" s="81" t="s">
        <v>492</v>
      </c>
      <c r="G41" s="78">
        <v>1843</v>
      </c>
      <c r="H41" s="82" t="s">
        <v>358</v>
      </c>
      <c r="I41" s="82" t="s">
        <v>14</v>
      </c>
      <c r="J41" s="82" t="s">
        <v>233</v>
      </c>
      <c r="K41" s="57">
        <v>1</v>
      </c>
    </row>
    <row r="42" spans="1:12" ht="43.5" customHeight="1" x14ac:dyDescent="0.25">
      <c r="A42" s="77">
        <v>112</v>
      </c>
      <c r="B42" s="78" t="s">
        <v>483</v>
      </c>
      <c r="C42" s="79">
        <v>43941</v>
      </c>
      <c r="D42" s="78" t="s">
        <v>493</v>
      </c>
      <c r="E42" s="78">
        <v>200525383</v>
      </c>
      <c r="F42" s="81" t="s">
        <v>491</v>
      </c>
      <c r="G42" s="78">
        <v>1843</v>
      </c>
      <c r="H42" s="82" t="s">
        <v>358</v>
      </c>
      <c r="I42" s="82" t="s">
        <v>14</v>
      </c>
      <c r="J42" s="82" t="s">
        <v>233</v>
      </c>
      <c r="K42" s="57">
        <v>1</v>
      </c>
    </row>
    <row r="43" spans="1:12" ht="43.5" customHeight="1" x14ac:dyDescent="0.25">
      <c r="A43" s="77">
        <v>111</v>
      </c>
      <c r="B43" s="78" t="s">
        <v>483</v>
      </c>
      <c r="C43" s="79">
        <v>43938</v>
      </c>
      <c r="D43" s="78" t="s">
        <v>421</v>
      </c>
      <c r="E43" s="78">
        <v>200525289</v>
      </c>
      <c r="F43" s="81" t="s">
        <v>490</v>
      </c>
      <c r="G43" s="78">
        <v>2003</v>
      </c>
      <c r="H43" s="82" t="s">
        <v>496</v>
      </c>
      <c r="I43" s="82" t="s">
        <v>14</v>
      </c>
      <c r="J43" s="82" t="s">
        <v>202</v>
      </c>
      <c r="K43" s="57">
        <v>1</v>
      </c>
    </row>
    <row r="44" spans="1:12" ht="43.5" customHeight="1" x14ac:dyDescent="0.25">
      <c r="A44" s="77">
        <v>110</v>
      </c>
      <c r="B44" s="78" t="s">
        <v>483</v>
      </c>
      <c r="C44" s="79">
        <v>43929</v>
      </c>
      <c r="D44" s="78" t="s">
        <v>19</v>
      </c>
      <c r="E44" s="78">
        <v>200524900</v>
      </c>
      <c r="F44" s="81" t="s">
        <v>484</v>
      </c>
      <c r="G44" s="78">
        <v>2003</v>
      </c>
      <c r="H44" s="78" t="s">
        <v>485</v>
      </c>
      <c r="I44" s="82" t="s">
        <v>14</v>
      </c>
      <c r="J44" s="82" t="s">
        <v>349</v>
      </c>
      <c r="K44" s="57">
        <v>1</v>
      </c>
    </row>
    <row r="45" spans="1:12" ht="43.5" customHeight="1" x14ac:dyDescent="0.25">
      <c r="A45" s="77">
        <v>109</v>
      </c>
      <c r="B45" s="78" t="s">
        <v>433</v>
      </c>
      <c r="C45" s="79">
        <v>43921</v>
      </c>
      <c r="D45" s="78" t="s">
        <v>479</v>
      </c>
      <c r="E45" s="78">
        <v>200524491</v>
      </c>
      <c r="F45" s="81" t="s">
        <v>478</v>
      </c>
      <c r="G45" s="78">
        <v>1952</v>
      </c>
      <c r="H45" s="82" t="s">
        <v>480</v>
      </c>
      <c r="I45" s="82" t="s">
        <v>14</v>
      </c>
      <c r="J45" s="82" t="s">
        <v>200</v>
      </c>
      <c r="K45" s="57">
        <v>1</v>
      </c>
    </row>
    <row r="46" spans="1:12" ht="43.5" customHeight="1" x14ac:dyDescent="0.25">
      <c r="A46" s="77">
        <v>108</v>
      </c>
      <c r="B46" s="78" t="s">
        <v>433</v>
      </c>
      <c r="C46" s="79">
        <v>43917</v>
      </c>
      <c r="D46" s="78" t="s">
        <v>474</v>
      </c>
      <c r="E46" s="78">
        <v>200524427</v>
      </c>
      <c r="F46" s="81" t="s">
        <v>473</v>
      </c>
      <c r="G46" s="78">
        <v>2008</v>
      </c>
      <c r="H46" s="82" t="s">
        <v>475</v>
      </c>
      <c r="I46" s="82" t="s">
        <v>14</v>
      </c>
      <c r="J46" s="82" t="s">
        <v>429</v>
      </c>
      <c r="K46" s="57">
        <v>1</v>
      </c>
    </row>
    <row r="47" spans="1:12" ht="43.5" customHeight="1" x14ac:dyDescent="0.25">
      <c r="A47" s="77">
        <v>107</v>
      </c>
      <c r="B47" s="78" t="s">
        <v>433</v>
      </c>
      <c r="C47" s="79">
        <v>43917</v>
      </c>
      <c r="D47" s="78" t="s">
        <v>471</v>
      </c>
      <c r="E47" s="88">
        <v>200524498</v>
      </c>
      <c r="F47" s="81" t="s">
        <v>470</v>
      </c>
      <c r="G47" s="78">
        <v>2004</v>
      </c>
      <c r="H47" s="82" t="s">
        <v>472</v>
      </c>
      <c r="I47" s="82" t="s">
        <v>14</v>
      </c>
      <c r="J47" s="82" t="s">
        <v>349</v>
      </c>
      <c r="K47" s="57">
        <v>1</v>
      </c>
    </row>
    <row r="48" spans="1:12" ht="43.5" customHeight="1" x14ac:dyDescent="0.25">
      <c r="A48" s="77">
        <v>106</v>
      </c>
      <c r="B48" s="78" t="s">
        <v>433</v>
      </c>
      <c r="C48" s="79">
        <v>43904</v>
      </c>
      <c r="D48" s="78" t="s">
        <v>85</v>
      </c>
      <c r="E48" s="88">
        <v>200524105</v>
      </c>
      <c r="F48" s="81" t="s">
        <v>463</v>
      </c>
      <c r="G48" s="78">
        <v>2004</v>
      </c>
      <c r="H48" s="82" t="s">
        <v>465</v>
      </c>
      <c r="I48" s="82" t="s">
        <v>14</v>
      </c>
      <c r="J48" s="82" t="s">
        <v>430</v>
      </c>
      <c r="K48" s="57">
        <v>3</v>
      </c>
    </row>
    <row r="49" spans="1:12" ht="43.5" customHeight="1" x14ac:dyDescent="0.25">
      <c r="A49" s="77">
        <v>105</v>
      </c>
      <c r="B49" s="78" t="s">
        <v>433</v>
      </c>
      <c r="C49" s="79">
        <v>43909</v>
      </c>
      <c r="D49" s="78" t="s">
        <v>82</v>
      </c>
      <c r="E49" s="88">
        <v>200524218</v>
      </c>
      <c r="F49" s="81" t="s">
        <v>468</v>
      </c>
      <c r="G49" s="78">
        <v>2004</v>
      </c>
      <c r="H49" s="82" t="s">
        <v>465</v>
      </c>
      <c r="I49" s="82" t="s">
        <v>14</v>
      </c>
      <c r="J49" s="82" t="s">
        <v>467</v>
      </c>
      <c r="K49" s="57">
        <v>3</v>
      </c>
    </row>
    <row r="50" spans="1:12" ht="43.5" customHeight="1" x14ac:dyDescent="0.25">
      <c r="A50" s="77">
        <v>104</v>
      </c>
      <c r="B50" s="78" t="s">
        <v>433</v>
      </c>
      <c r="C50" s="79">
        <v>43909</v>
      </c>
      <c r="D50" s="78" t="s">
        <v>82</v>
      </c>
      <c r="E50" s="88">
        <v>200524180</v>
      </c>
      <c r="F50" s="81" t="s">
        <v>469</v>
      </c>
      <c r="G50" s="78">
        <v>2004</v>
      </c>
      <c r="H50" s="82" t="s">
        <v>465</v>
      </c>
      <c r="I50" s="82" t="s">
        <v>14</v>
      </c>
      <c r="J50" s="82" t="s">
        <v>430</v>
      </c>
      <c r="K50" s="57">
        <v>3</v>
      </c>
    </row>
    <row r="51" spans="1:12" ht="43.5" customHeight="1" x14ac:dyDescent="0.25">
      <c r="A51" s="77">
        <v>103</v>
      </c>
      <c r="B51" s="78" t="s">
        <v>433</v>
      </c>
      <c r="C51" s="79">
        <v>43909</v>
      </c>
      <c r="D51" s="78" t="s">
        <v>85</v>
      </c>
      <c r="E51" s="88">
        <v>200524169</v>
      </c>
      <c r="F51" s="81" t="s">
        <v>464</v>
      </c>
      <c r="G51" s="78">
        <v>2004</v>
      </c>
      <c r="H51" s="82" t="s">
        <v>465</v>
      </c>
      <c r="I51" s="82" t="s">
        <v>14</v>
      </c>
      <c r="J51" s="82" t="s">
        <v>430</v>
      </c>
      <c r="K51" s="57">
        <v>3</v>
      </c>
    </row>
    <row r="52" spans="1:12" ht="43.5" customHeight="1" x14ac:dyDescent="0.25">
      <c r="A52" s="77">
        <v>102</v>
      </c>
      <c r="B52" s="78" t="s">
        <v>433</v>
      </c>
      <c r="C52" s="79">
        <v>43909</v>
      </c>
      <c r="D52" s="78" t="s">
        <v>85</v>
      </c>
      <c r="E52" s="88">
        <v>200524104</v>
      </c>
      <c r="F52" s="81" t="s">
        <v>466</v>
      </c>
      <c r="G52" s="78">
        <v>2004</v>
      </c>
      <c r="H52" s="82" t="s">
        <v>465</v>
      </c>
      <c r="I52" s="82" t="s">
        <v>14</v>
      </c>
      <c r="J52" s="82" t="s">
        <v>430</v>
      </c>
      <c r="K52" s="57">
        <v>3</v>
      </c>
    </row>
    <row r="53" spans="1:12" ht="43.5" customHeight="1" x14ac:dyDescent="0.25">
      <c r="A53" s="77">
        <v>101</v>
      </c>
      <c r="B53" s="78" t="s">
        <v>433</v>
      </c>
      <c r="C53" s="79">
        <v>43906</v>
      </c>
      <c r="D53" s="78" t="s">
        <v>219</v>
      </c>
      <c r="E53" s="88">
        <v>200524040</v>
      </c>
      <c r="F53" s="81" t="s">
        <v>460</v>
      </c>
      <c r="G53" s="78">
        <v>1925</v>
      </c>
      <c r="H53" s="82" t="s">
        <v>461</v>
      </c>
      <c r="I53" s="82" t="s">
        <v>14</v>
      </c>
      <c r="J53" s="82" t="s">
        <v>462</v>
      </c>
      <c r="K53" s="57">
        <v>2</v>
      </c>
    </row>
    <row r="54" spans="1:12" ht="43.5" customHeight="1" x14ac:dyDescent="0.25">
      <c r="A54" s="77">
        <v>100</v>
      </c>
      <c r="B54" s="78" t="s">
        <v>433</v>
      </c>
      <c r="C54" s="79">
        <v>43903</v>
      </c>
      <c r="D54" s="78" t="s">
        <v>189</v>
      </c>
      <c r="E54" s="88">
        <v>200523830</v>
      </c>
      <c r="F54" s="81" t="s">
        <v>454</v>
      </c>
      <c r="G54" s="78">
        <v>1947</v>
      </c>
      <c r="H54" s="82" t="s">
        <v>455</v>
      </c>
      <c r="I54" s="82" t="s">
        <v>14</v>
      </c>
      <c r="J54" s="82" t="s">
        <v>233</v>
      </c>
      <c r="K54" s="57">
        <v>1</v>
      </c>
    </row>
    <row r="55" spans="1:12" ht="43.5" customHeight="1" x14ac:dyDescent="0.25">
      <c r="A55" s="77">
        <v>99</v>
      </c>
      <c r="B55" s="78" t="s">
        <v>433</v>
      </c>
      <c r="C55" s="79">
        <v>43913</v>
      </c>
      <c r="D55" s="78" t="s">
        <v>19</v>
      </c>
      <c r="E55" s="88">
        <v>200524337</v>
      </c>
      <c r="F55" s="81" t="s">
        <v>476</v>
      </c>
      <c r="G55" s="78">
        <v>2001</v>
      </c>
      <c r="H55" s="82" t="s">
        <v>477</v>
      </c>
      <c r="I55" s="82" t="s">
        <v>14</v>
      </c>
      <c r="J55" s="82" t="s">
        <v>233</v>
      </c>
      <c r="K55" s="57">
        <v>1</v>
      </c>
    </row>
    <row r="56" spans="1:12" ht="43.5" customHeight="1" x14ac:dyDescent="0.25">
      <c r="A56" s="77">
        <v>98</v>
      </c>
      <c r="B56" s="78" t="s">
        <v>433</v>
      </c>
      <c r="C56" s="79">
        <v>43902</v>
      </c>
      <c r="D56" s="78" t="s">
        <v>279</v>
      </c>
      <c r="E56" s="88">
        <v>200523771</v>
      </c>
      <c r="F56" s="81" t="s">
        <v>453</v>
      </c>
      <c r="G56" s="78">
        <v>1938</v>
      </c>
      <c r="H56" s="82" t="s">
        <v>428</v>
      </c>
      <c r="I56" s="82" t="s">
        <v>14</v>
      </c>
      <c r="J56" s="82" t="s">
        <v>429</v>
      </c>
      <c r="K56" s="57">
        <v>2</v>
      </c>
    </row>
    <row r="57" spans="1:12" ht="43.5" customHeight="1" x14ac:dyDescent="0.25">
      <c r="A57" s="77">
        <v>97</v>
      </c>
      <c r="B57" s="78" t="s">
        <v>433</v>
      </c>
      <c r="C57" s="79">
        <v>43900</v>
      </c>
      <c r="D57" s="78" t="s">
        <v>82</v>
      </c>
      <c r="E57" s="88">
        <v>200523653</v>
      </c>
      <c r="F57" s="81" t="s">
        <v>452</v>
      </c>
      <c r="G57" s="78">
        <v>2004</v>
      </c>
      <c r="H57" s="82" t="s">
        <v>450</v>
      </c>
      <c r="I57" s="82" t="s">
        <v>14</v>
      </c>
      <c r="J57" s="82" t="s">
        <v>430</v>
      </c>
      <c r="K57" s="57">
        <v>1</v>
      </c>
    </row>
    <row r="58" spans="1:12" ht="43.5" customHeight="1" x14ac:dyDescent="0.25">
      <c r="A58" s="77">
        <v>96</v>
      </c>
      <c r="B58" s="78" t="s">
        <v>433</v>
      </c>
      <c r="C58" s="79">
        <v>43900</v>
      </c>
      <c r="D58" s="78" t="s">
        <v>82</v>
      </c>
      <c r="E58" s="88">
        <v>200523641</v>
      </c>
      <c r="F58" s="81" t="s">
        <v>451</v>
      </c>
      <c r="G58" s="78">
        <v>2004</v>
      </c>
      <c r="H58" s="82" t="s">
        <v>255</v>
      </c>
      <c r="I58" s="82" t="s">
        <v>14</v>
      </c>
      <c r="J58" s="82" t="s">
        <v>430</v>
      </c>
      <c r="K58" s="57">
        <v>1</v>
      </c>
    </row>
    <row r="59" spans="1:12" ht="43.5" customHeight="1" x14ac:dyDescent="0.25">
      <c r="A59" s="77">
        <v>95</v>
      </c>
      <c r="B59" s="78" t="s">
        <v>433</v>
      </c>
      <c r="C59" s="79">
        <v>43902</v>
      </c>
      <c r="D59" s="78" t="s">
        <v>82</v>
      </c>
      <c r="E59" s="88">
        <v>200523176</v>
      </c>
      <c r="F59" s="81" t="s">
        <v>449</v>
      </c>
      <c r="G59" s="78">
        <v>2004</v>
      </c>
      <c r="H59" s="82" t="s">
        <v>424</v>
      </c>
      <c r="I59" s="82" t="s">
        <v>14</v>
      </c>
      <c r="J59" s="82" t="s">
        <v>430</v>
      </c>
      <c r="K59" s="57">
        <v>1</v>
      </c>
    </row>
    <row r="60" spans="1:12" ht="43.5" customHeight="1" x14ac:dyDescent="0.25">
      <c r="A60" s="77">
        <v>94</v>
      </c>
      <c r="B60" s="78" t="s">
        <v>433</v>
      </c>
      <c r="C60" s="79">
        <v>43902</v>
      </c>
      <c r="D60" s="78" t="s">
        <v>82</v>
      </c>
      <c r="E60" s="88">
        <v>200523175</v>
      </c>
      <c r="F60" s="81" t="s">
        <v>448</v>
      </c>
      <c r="G60" s="78">
        <v>2004</v>
      </c>
      <c r="H60" s="82" t="s">
        <v>424</v>
      </c>
      <c r="I60" s="82" t="s">
        <v>14</v>
      </c>
      <c r="J60" s="82" t="s">
        <v>430</v>
      </c>
      <c r="K60" s="57">
        <v>1</v>
      </c>
    </row>
    <row r="61" spans="1:12" ht="43.5" customHeight="1" x14ac:dyDescent="0.25">
      <c r="A61" s="77">
        <v>93</v>
      </c>
      <c r="B61" s="78" t="s">
        <v>433</v>
      </c>
      <c r="C61" s="79">
        <v>43902</v>
      </c>
      <c r="D61" s="78" t="s">
        <v>82</v>
      </c>
      <c r="E61" s="88">
        <v>200523174</v>
      </c>
      <c r="F61" s="81" t="s">
        <v>447</v>
      </c>
      <c r="G61" s="78">
        <v>2004</v>
      </c>
      <c r="H61" s="82" t="s">
        <v>424</v>
      </c>
      <c r="I61" s="82" t="s">
        <v>14</v>
      </c>
      <c r="J61" s="82" t="s">
        <v>430</v>
      </c>
      <c r="K61" s="57">
        <v>1</v>
      </c>
    </row>
    <row r="62" spans="1:12" ht="43.5" customHeight="1" x14ac:dyDescent="0.25">
      <c r="A62" s="77">
        <v>92</v>
      </c>
      <c r="B62" s="78" t="s">
        <v>433</v>
      </c>
      <c r="C62" s="79">
        <v>43901</v>
      </c>
      <c r="D62" s="78" t="s">
        <v>87</v>
      </c>
      <c r="E62" s="88">
        <v>200523735</v>
      </c>
      <c r="F62" s="81" t="s">
        <v>445</v>
      </c>
      <c r="G62" s="78">
        <v>1938</v>
      </c>
      <c r="H62" s="82" t="s">
        <v>446</v>
      </c>
      <c r="I62" s="82" t="s">
        <v>14</v>
      </c>
      <c r="J62" s="89" t="s">
        <v>349</v>
      </c>
      <c r="K62" s="57">
        <v>1</v>
      </c>
    </row>
    <row r="63" spans="1:12" ht="43.5" customHeight="1" x14ac:dyDescent="0.25">
      <c r="A63" s="77">
        <v>91</v>
      </c>
      <c r="B63" s="78" t="s">
        <v>433</v>
      </c>
      <c r="C63" s="79">
        <v>40247</v>
      </c>
      <c r="D63" s="78" t="s">
        <v>279</v>
      </c>
      <c r="E63" s="78">
        <v>200523628</v>
      </c>
      <c r="F63" s="81" t="s">
        <v>444</v>
      </c>
      <c r="G63" s="78">
        <v>1938</v>
      </c>
      <c r="H63" s="82" t="s">
        <v>428</v>
      </c>
      <c r="I63" s="82" t="s">
        <v>14</v>
      </c>
      <c r="J63" s="82" t="s">
        <v>429</v>
      </c>
      <c r="K63" s="57">
        <v>2</v>
      </c>
      <c r="L63" s="89" t="s">
        <v>286</v>
      </c>
    </row>
    <row r="64" spans="1:12" ht="43.5" customHeight="1" x14ac:dyDescent="0.25">
      <c r="A64" s="77">
        <v>90</v>
      </c>
      <c r="B64" s="78" t="s">
        <v>433</v>
      </c>
      <c r="C64" s="79">
        <v>43898</v>
      </c>
      <c r="D64" s="78" t="s">
        <v>85</v>
      </c>
      <c r="E64" s="88">
        <v>200523523</v>
      </c>
      <c r="F64" s="81" t="s">
        <v>441</v>
      </c>
      <c r="G64" s="78">
        <v>2004</v>
      </c>
      <c r="H64" s="82" t="s">
        <v>442</v>
      </c>
      <c r="I64" s="82" t="s">
        <v>14</v>
      </c>
      <c r="J64" s="82" t="s">
        <v>430</v>
      </c>
      <c r="K64" s="57">
        <v>1</v>
      </c>
    </row>
    <row r="65" spans="1:12" ht="43.5" customHeight="1" x14ac:dyDescent="0.25">
      <c r="A65" s="77">
        <v>89</v>
      </c>
      <c r="B65" s="78" t="s">
        <v>433</v>
      </c>
      <c r="C65" s="79">
        <v>43891</v>
      </c>
      <c r="D65" s="78" t="s">
        <v>438</v>
      </c>
      <c r="E65" s="78">
        <v>200523177</v>
      </c>
      <c r="F65" s="81" t="s">
        <v>437</v>
      </c>
      <c r="G65" s="78">
        <v>1935</v>
      </c>
      <c r="H65" s="82" t="s">
        <v>440</v>
      </c>
      <c r="I65" s="82" t="s">
        <v>14</v>
      </c>
      <c r="J65" s="82" t="s">
        <v>430</v>
      </c>
      <c r="K65" s="57">
        <v>1</v>
      </c>
    </row>
    <row r="66" spans="1:12" ht="43.5" customHeight="1" x14ac:dyDescent="0.25">
      <c r="A66" s="77">
        <v>88</v>
      </c>
      <c r="B66" s="78" t="s">
        <v>433</v>
      </c>
      <c r="C66" s="79" t="s">
        <v>436</v>
      </c>
      <c r="D66" s="78" t="s">
        <v>435</v>
      </c>
      <c r="E66" s="78">
        <v>200523284</v>
      </c>
      <c r="F66" s="81" t="s">
        <v>434</v>
      </c>
      <c r="G66" s="78">
        <v>1844</v>
      </c>
      <c r="H66" s="82" t="s">
        <v>439</v>
      </c>
      <c r="I66" s="82" t="s">
        <v>14</v>
      </c>
      <c r="J66" s="82" t="s">
        <v>233</v>
      </c>
      <c r="K66" s="57">
        <v>1</v>
      </c>
    </row>
    <row r="67" spans="1:12" ht="43.5" customHeight="1" x14ac:dyDescent="0.25">
      <c r="A67" s="77">
        <v>87</v>
      </c>
      <c r="B67" s="78" t="s">
        <v>433</v>
      </c>
      <c r="C67" s="79">
        <v>43895</v>
      </c>
      <c r="D67" s="78" t="s">
        <v>432</v>
      </c>
      <c r="E67" s="78">
        <v>200523320</v>
      </c>
      <c r="F67" s="81" t="s">
        <v>431</v>
      </c>
      <c r="G67" s="78">
        <v>1846</v>
      </c>
      <c r="H67" s="82" t="s">
        <v>443</v>
      </c>
      <c r="I67" s="82" t="s">
        <v>14</v>
      </c>
      <c r="J67" s="82" t="s">
        <v>429</v>
      </c>
      <c r="K67" s="57">
        <v>1</v>
      </c>
    </row>
    <row r="68" spans="1:12" ht="43.5" customHeight="1" x14ac:dyDescent="0.25">
      <c r="A68" s="77">
        <v>86</v>
      </c>
      <c r="B68" s="78" t="s">
        <v>418</v>
      </c>
      <c r="C68" s="79">
        <v>43886</v>
      </c>
      <c r="D68" s="78" t="s">
        <v>85</v>
      </c>
      <c r="E68" s="88">
        <v>200522937</v>
      </c>
      <c r="F68" s="81" t="s">
        <v>419</v>
      </c>
      <c r="G68" s="78">
        <v>2004</v>
      </c>
      <c r="H68" s="82" t="s">
        <v>129</v>
      </c>
      <c r="I68" s="82" t="s">
        <v>14</v>
      </c>
      <c r="J68" s="82" t="s">
        <v>430</v>
      </c>
      <c r="K68" s="57">
        <v>1</v>
      </c>
    </row>
    <row r="69" spans="1:12" ht="43.5" customHeight="1" x14ac:dyDescent="0.25">
      <c r="A69" s="77">
        <v>85</v>
      </c>
      <c r="B69" s="78" t="s">
        <v>418</v>
      </c>
      <c r="C69" s="79">
        <v>43887</v>
      </c>
      <c r="D69" s="78" t="s">
        <v>421</v>
      </c>
      <c r="E69" s="78">
        <v>200523031</v>
      </c>
      <c r="F69" s="81" t="s">
        <v>420</v>
      </c>
      <c r="G69" s="78">
        <v>2003</v>
      </c>
      <c r="H69" s="82" t="s">
        <v>425</v>
      </c>
      <c r="I69" s="82" t="s">
        <v>14</v>
      </c>
      <c r="J69" s="82" t="s">
        <v>429</v>
      </c>
      <c r="K69" s="57">
        <v>1</v>
      </c>
    </row>
    <row r="70" spans="1:12" ht="43.5" customHeight="1" x14ac:dyDescent="0.25">
      <c r="A70" s="77">
        <v>84</v>
      </c>
      <c r="B70" s="78" t="s">
        <v>418</v>
      </c>
      <c r="C70" s="79">
        <v>43887</v>
      </c>
      <c r="D70" s="78" t="s">
        <v>85</v>
      </c>
      <c r="E70" s="88">
        <v>200523000</v>
      </c>
      <c r="F70" s="81" t="s">
        <v>422</v>
      </c>
      <c r="G70" s="78">
        <v>2004</v>
      </c>
      <c r="H70" s="82" t="s">
        <v>424</v>
      </c>
      <c r="I70" s="82" t="s">
        <v>14</v>
      </c>
      <c r="J70" s="82" t="s">
        <v>430</v>
      </c>
      <c r="K70" s="57">
        <v>1</v>
      </c>
    </row>
    <row r="71" spans="1:12" ht="43.5" customHeight="1" x14ac:dyDescent="0.25">
      <c r="A71" s="77">
        <v>83</v>
      </c>
      <c r="B71" s="78" t="s">
        <v>418</v>
      </c>
      <c r="C71" s="79">
        <v>43886</v>
      </c>
      <c r="D71" s="78" t="s">
        <v>85</v>
      </c>
      <c r="E71" s="88">
        <v>200522941</v>
      </c>
      <c r="F71" s="81" t="s">
        <v>426</v>
      </c>
      <c r="G71" s="78">
        <v>2004</v>
      </c>
      <c r="H71" s="82" t="s">
        <v>427</v>
      </c>
      <c r="I71" s="82" t="s">
        <v>14</v>
      </c>
      <c r="J71" s="82" t="s">
        <v>430</v>
      </c>
      <c r="K71" s="57">
        <v>1</v>
      </c>
    </row>
    <row r="72" spans="1:12" ht="43.5" customHeight="1" x14ac:dyDescent="0.25">
      <c r="A72" s="77">
        <v>82</v>
      </c>
      <c r="B72" s="78" t="s">
        <v>418</v>
      </c>
      <c r="C72" s="79">
        <v>43885</v>
      </c>
      <c r="D72" s="78" t="s">
        <v>279</v>
      </c>
      <c r="E72" s="91">
        <v>200522928</v>
      </c>
      <c r="F72" s="81" t="s">
        <v>423</v>
      </c>
      <c r="G72" s="78">
        <v>1938</v>
      </c>
      <c r="H72" s="82" t="s">
        <v>428</v>
      </c>
      <c r="I72" s="82" t="s">
        <v>14</v>
      </c>
      <c r="J72" s="82" t="s">
        <v>429</v>
      </c>
      <c r="K72" s="57">
        <v>1</v>
      </c>
    </row>
    <row r="73" spans="1:12" ht="43.5" customHeight="1" x14ac:dyDescent="0.25">
      <c r="A73" s="77">
        <v>81</v>
      </c>
      <c r="B73" s="78" t="s">
        <v>414</v>
      </c>
      <c r="C73" s="79">
        <v>43852</v>
      </c>
      <c r="D73" s="78" t="s">
        <v>416</v>
      </c>
      <c r="E73" s="78">
        <v>200522030</v>
      </c>
      <c r="F73" s="81" t="s">
        <v>415</v>
      </c>
      <c r="G73" s="78">
        <v>1829</v>
      </c>
      <c r="H73" s="82" t="s">
        <v>417</v>
      </c>
      <c r="I73" s="82" t="s">
        <v>14</v>
      </c>
      <c r="J73" s="82" t="s">
        <v>138</v>
      </c>
      <c r="K73" s="57">
        <v>1</v>
      </c>
    </row>
    <row r="74" spans="1:12" ht="43.5" customHeight="1" x14ac:dyDescent="0.25">
      <c r="A74" s="77">
        <v>80</v>
      </c>
      <c r="B74" s="78" t="s">
        <v>408</v>
      </c>
      <c r="C74" s="79">
        <v>43807</v>
      </c>
      <c r="D74" s="78" t="s">
        <v>412</v>
      </c>
      <c r="E74" s="78">
        <v>200520546</v>
      </c>
      <c r="F74" s="81" t="s">
        <v>410</v>
      </c>
      <c r="G74" s="78">
        <v>1945</v>
      </c>
      <c r="H74" s="82" t="s">
        <v>411</v>
      </c>
      <c r="I74" s="82" t="s">
        <v>14</v>
      </c>
      <c r="J74" s="82" t="s">
        <v>413</v>
      </c>
      <c r="K74" s="57">
        <v>3</v>
      </c>
    </row>
    <row r="75" spans="1:12" ht="43.5" customHeight="1" x14ac:dyDescent="0.25">
      <c r="A75" s="77">
        <v>79</v>
      </c>
      <c r="B75" s="87" t="s">
        <v>396</v>
      </c>
      <c r="C75" s="79">
        <v>43790</v>
      </c>
      <c r="D75" s="78" t="s">
        <v>405</v>
      </c>
      <c r="E75" s="78">
        <v>200519847</v>
      </c>
      <c r="F75" s="81" t="s">
        <v>404</v>
      </c>
      <c r="G75" s="78">
        <v>1908</v>
      </c>
      <c r="H75" s="82" t="s">
        <v>367</v>
      </c>
      <c r="I75" s="82" t="s">
        <v>14</v>
      </c>
      <c r="J75" s="82" t="s">
        <v>409</v>
      </c>
      <c r="K75" s="57">
        <v>1</v>
      </c>
    </row>
    <row r="76" spans="1:12" ht="43.5" customHeight="1" x14ac:dyDescent="0.25">
      <c r="A76" s="77">
        <v>78</v>
      </c>
      <c r="B76" s="78" t="s">
        <v>386</v>
      </c>
      <c r="C76" s="79">
        <v>43733</v>
      </c>
      <c r="D76" s="78" t="s">
        <v>19</v>
      </c>
      <c r="E76" s="78">
        <v>200517746</v>
      </c>
      <c r="F76" s="81" t="s">
        <v>393</v>
      </c>
      <c r="G76" s="78">
        <v>1926</v>
      </c>
      <c r="H76" s="82" t="s">
        <v>394</v>
      </c>
      <c r="I76" s="82" t="s">
        <v>14</v>
      </c>
      <c r="J76" s="82" t="s">
        <v>221</v>
      </c>
      <c r="K76" s="57">
        <v>1</v>
      </c>
    </row>
    <row r="77" spans="1:12" ht="43.5" customHeight="1" x14ac:dyDescent="0.25">
      <c r="A77" s="77">
        <v>77</v>
      </c>
      <c r="B77" s="78" t="s">
        <v>386</v>
      </c>
      <c r="C77" s="79">
        <v>43721</v>
      </c>
      <c r="D77" s="78" t="s">
        <v>216</v>
      </c>
      <c r="E77" s="78">
        <v>200517369</v>
      </c>
      <c r="F77" s="81" t="s">
        <v>389</v>
      </c>
      <c r="G77" s="78">
        <v>1830</v>
      </c>
      <c r="H77" s="82" t="s">
        <v>390</v>
      </c>
      <c r="I77" s="82" t="s">
        <v>14</v>
      </c>
      <c r="J77" s="82" t="s">
        <v>202</v>
      </c>
      <c r="K77" s="57">
        <v>1</v>
      </c>
    </row>
    <row r="78" spans="1:12" ht="60" x14ac:dyDescent="0.25">
      <c r="A78" s="77">
        <v>76</v>
      </c>
      <c r="B78" s="78" t="s">
        <v>152</v>
      </c>
      <c r="C78" s="79">
        <v>43703</v>
      </c>
      <c r="D78" s="78" t="s">
        <v>366</v>
      </c>
      <c r="E78" s="78">
        <v>200516847</v>
      </c>
      <c r="F78" s="81" t="s">
        <v>380</v>
      </c>
      <c r="G78" s="78" t="s">
        <v>89</v>
      </c>
      <c r="H78" s="82" t="s">
        <v>381</v>
      </c>
      <c r="I78" s="82" t="s">
        <v>14</v>
      </c>
      <c r="J78" s="82" t="s">
        <v>233</v>
      </c>
      <c r="K78" s="57">
        <v>1</v>
      </c>
      <c r="L78" s="89" t="s">
        <v>407</v>
      </c>
    </row>
    <row r="79" spans="1:12" ht="43.5" customHeight="1" x14ac:dyDescent="0.25">
      <c r="A79" s="77">
        <v>75</v>
      </c>
      <c r="B79" s="78" t="s">
        <v>188</v>
      </c>
      <c r="C79" s="79">
        <v>43703</v>
      </c>
      <c r="D79" s="78" t="s">
        <v>290</v>
      </c>
      <c r="E79" s="80">
        <v>200516731</v>
      </c>
      <c r="F79" s="81" t="s">
        <v>378</v>
      </c>
      <c r="G79" s="78">
        <v>1918</v>
      </c>
      <c r="H79" s="82" t="s">
        <v>379</v>
      </c>
      <c r="I79" s="82" t="s">
        <v>14</v>
      </c>
      <c r="J79" s="82" t="s">
        <v>233</v>
      </c>
      <c r="K79" s="57">
        <v>1</v>
      </c>
    </row>
    <row r="80" spans="1:12" ht="43.5" customHeight="1" x14ac:dyDescent="0.25">
      <c r="A80" s="77">
        <v>74</v>
      </c>
      <c r="B80" s="78" t="s">
        <v>364</v>
      </c>
      <c r="C80" s="79">
        <v>43699</v>
      </c>
      <c r="D80" s="78" t="s">
        <v>376</v>
      </c>
      <c r="E80" s="78">
        <v>200516638</v>
      </c>
      <c r="F80" s="81" t="s">
        <v>375</v>
      </c>
      <c r="G80" s="78">
        <v>1832</v>
      </c>
      <c r="H80" s="82" t="s">
        <v>302</v>
      </c>
      <c r="I80" s="82" t="s">
        <v>14</v>
      </c>
      <c r="J80" s="82" t="s">
        <v>233</v>
      </c>
      <c r="K80" s="57">
        <v>1</v>
      </c>
      <c r="L80" s="89" t="s">
        <v>406</v>
      </c>
    </row>
    <row r="81" spans="1:12" ht="43.5" customHeight="1" x14ac:dyDescent="0.25">
      <c r="A81" s="77">
        <v>73</v>
      </c>
      <c r="B81" s="78" t="s">
        <v>364</v>
      </c>
      <c r="C81" s="79">
        <v>43692</v>
      </c>
      <c r="D81" s="78" t="s">
        <v>372</v>
      </c>
      <c r="E81" s="80">
        <v>200516437</v>
      </c>
      <c r="F81" s="81" t="s">
        <v>373</v>
      </c>
      <c r="G81" s="78">
        <v>1849</v>
      </c>
      <c r="H81" s="82" t="s">
        <v>374</v>
      </c>
      <c r="I81" s="82" t="s">
        <v>14</v>
      </c>
      <c r="J81" s="82" t="s">
        <v>201</v>
      </c>
      <c r="K81" s="72" t="s">
        <v>383</v>
      </c>
      <c r="L81" s="89" t="s">
        <v>384</v>
      </c>
    </row>
    <row r="82" spans="1:12" ht="43.5" customHeight="1" x14ac:dyDescent="0.25">
      <c r="A82" s="77">
        <v>72</v>
      </c>
      <c r="B82" s="78" t="s">
        <v>364</v>
      </c>
      <c r="C82" s="79">
        <v>43684</v>
      </c>
      <c r="D82" s="78" t="s">
        <v>366</v>
      </c>
      <c r="E82" s="80">
        <v>200516097</v>
      </c>
      <c r="F82" s="81" t="s">
        <v>365</v>
      </c>
      <c r="G82" s="78">
        <v>1908</v>
      </c>
      <c r="H82" s="82" t="s">
        <v>367</v>
      </c>
      <c r="I82" s="82" t="s">
        <v>14</v>
      </c>
      <c r="J82" s="82" t="s">
        <v>500</v>
      </c>
      <c r="K82" s="57">
        <v>1</v>
      </c>
      <c r="L82" s="89" t="s">
        <v>382</v>
      </c>
    </row>
    <row r="83" spans="1:12" ht="43.5" customHeight="1" x14ac:dyDescent="0.25">
      <c r="A83" s="77">
        <v>71</v>
      </c>
      <c r="B83" s="78" t="s">
        <v>341</v>
      </c>
      <c r="C83" s="79">
        <v>43676</v>
      </c>
      <c r="D83" s="78" t="s">
        <v>304</v>
      </c>
      <c r="E83" s="78">
        <v>200515875</v>
      </c>
      <c r="F83" s="81" t="s">
        <v>357</v>
      </c>
      <c r="G83" s="78">
        <v>1823</v>
      </c>
      <c r="H83" s="82" t="s">
        <v>358</v>
      </c>
      <c r="I83" s="82" t="s">
        <v>14</v>
      </c>
      <c r="J83" s="82" t="s">
        <v>368</v>
      </c>
      <c r="K83" s="57">
        <v>1</v>
      </c>
      <c r="L83" s="89" t="s">
        <v>370</v>
      </c>
    </row>
    <row r="84" spans="1:12" ht="43.5" customHeight="1" x14ac:dyDescent="0.25">
      <c r="A84" s="77">
        <v>70</v>
      </c>
      <c r="B84" s="78" t="s">
        <v>341</v>
      </c>
      <c r="C84" s="79">
        <v>43672</v>
      </c>
      <c r="D84" s="78" t="s">
        <v>356</v>
      </c>
      <c r="E84" s="78">
        <v>200515758</v>
      </c>
      <c r="F84" s="81" t="s">
        <v>354</v>
      </c>
      <c r="G84" s="78" t="s">
        <v>355</v>
      </c>
      <c r="H84" s="82" t="s">
        <v>129</v>
      </c>
      <c r="I84" s="82" t="s">
        <v>14</v>
      </c>
      <c r="J84" s="82" t="s">
        <v>233</v>
      </c>
      <c r="K84" s="64">
        <v>1</v>
      </c>
      <c r="L84" s="89" t="s">
        <v>369</v>
      </c>
    </row>
    <row r="85" spans="1:12" ht="43.5" customHeight="1" x14ac:dyDescent="0.25">
      <c r="A85" s="77">
        <v>69</v>
      </c>
      <c r="B85" s="78" t="s">
        <v>341</v>
      </c>
      <c r="C85" s="79">
        <v>43670</v>
      </c>
      <c r="D85" s="78" t="s">
        <v>304</v>
      </c>
      <c r="E85" s="91">
        <v>200515713</v>
      </c>
      <c r="F85" s="81" t="s">
        <v>352</v>
      </c>
      <c r="G85" s="78">
        <v>1911</v>
      </c>
      <c r="H85" s="82" t="s">
        <v>353</v>
      </c>
      <c r="I85" s="82" t="s">
        <v>14</v>
      </c>
      <c r="J85" s="82" t="s">
        <v>202</v>
      </c>
      <c r="K85" s="64">
        <v>1</v>
      </c>
      <c r="L85" s="89" t="s">
        <v>385</v>
      </c>
    </row>
    <row r="86" spans="1:12" ht="43.5" customHeight="1" x14ac:dyDescent="0.25">
      <c r="A86" s="77">
        <v>68</v>
      </c>
      <c r="B86" s="78" t="s">
        <v>341</v>
      </c>
      <c r="C86" s="79">
        <v>43661</v>
      </c>
      <c r="D86" s="78" t="s">
        <v>216</v>
      </c>
      <c r="E86" s="78">
        <v>200515443</v>
      </c>
      <c r="F86" s="81" t="s">
        <v>342</v>
      </c>
      <c r="G86" s="78">
        <v>1816</v>
      </c>
      <c r="H86" s="82" t="s">
        <v>296</v>
      </c>
      <c r="I86" s="82" t="s">
        <v>14</v>
      </c>
      <c r="J86" s="82" t="s">
        <v>292</v>
      </c>
      <c r="K86" s="64">
        <v>1</v>
      </c>
    </row>
    <row r="87" spans="1:12" ht="43.5" customHeight="1" x14ac:dyDescent="0.25">
      <c r="A87" s="77">
        <v>67</v>
      </c>
      <c r="B87" s="78" t="s">
        <v>341</v>
      </c>
      <c r="C87" s="79">
        <v>43661</v>
      </c>
      <c r="D87" s="78" t="s">
        <v>19</v>
      </c>
      <c r="E87" s="78">
        <v>200515416</v>
      </c>
      <c r="F87" s="81" t="s">
        <v>343</v>
      </c>
      <c r="G87" s="78">
        <v>1916</v>
      </c>
      <c r="H87" s="82" t="s">
        <v>344</v>
      </c>
      <c r="I87" s="82" t="s">
        <v>14</v>
      </c>
      <c r="J87" s="82" t="s">
        <v>499</v>
      </c>
      <c r="K87" s="64">
        <v>1</v>
      </c>
      <c r="L87" s="89" t="s">
        <v>371</v>
      </c>
    </row>
    <row r="88" spans="1:12" ht="43.5" customHeight="1" x14ac:dyDescent="0.25">
      <c r="A88" s="77">
        <v>66</v>
      </c>
      <c r="B88" s="78" t="s">
        <v>341</v>
      </c>
      <c r="C88" s="79">
        <v>43657</v>
      </c>
      <c r="D88" s="78" t="s">
        <v>252</v>
      </c>
      <c r="E88" s="78">
        <v>200515339</v>
      </c>
      <c r="F88" s="81" t="s">
        <v>345</v>
      </c>
      <c r="G88" s="78">
        <v>1817</v>
      </c>
      <c r="H88" s="82" t="s">
        <v>346</v>
      </c>
      <c r="I88" s="82" t="s">
        <v>14</v>
      </c>
      <c r="J88" s="82" t="s">
        <v>500</v>
      </c>
      <c r="K88" s="64">
        <v>1</v>
      </c>
    </row>
    <row r="89" spans="1:12" ht="43.5" customHeight="1" x14ac:dyDescent="0.25">
      <c r="A89" s="77">
        <v>65</v>
      </c>
      <c r="B89" s="78" t="s">
        <v>341</v>
      </c>
      <c r="C89" s="79">
        <v>43654</v>
      </c>
      <c r="D89" s="78" t="s">
        <v>19</v>
      </c>
      <c r="E89" s="78">
        <v>200515237</v>
      </c>
      <c r="F89" s="81" t="s">
        <v>347</v>
      </c>
      <c r="G89" s="78">
        <v>1826</v>
      </c>
      <c r="H89" s="82" t="s">
        <v>348</v>
      </c>
      <c r="I89" s="82" t="s">
        <v>14</v>
      </c>
      <c r="J89" s="82" t="s">
        <v>349</v>
      </c>
      <c r="K89" s="64">
        <v>1</v>
      </c>
      <c r="L89" s="89" t="s">
        <v>377</v>
      </c>
    </row>
    <row r="90" spans="1:12" ht="43.5" customHeight="1" x14ac:dyDescent="0.25">
      <c r="A90" s="77">
        <v>64</v>
      </c>
      <c r="B90" s="78" t="s">
        <v>341</v>
      </c>
      <c r="C90" s="79">
        <v>43655</v>
      </c>
      <c r="D90" s="78" t="s">
        <v>19</v>
      </c>
      <c r="E90" s="91">
        <v>200515230</v>
      </c>
      <c r="F90" s="81" t="s">
        <v>351</v>
      </c>
      <c r="G90" s="78">
        <v>1913</v>
      </c>
      <c r="H90" s="82" t="s">
        <v>350</v>
      </c>
      <c r="I90" s="82" t="s">
        <v>14</v>
      </c>
      <c r="J90" s="82" t="s">
        <v>500</v>
      </c>
      <c r="K90" s="64">
        <v>1</v>
      </c>
    </row>
    <row r="91" spans="1:12" ht="43.5" customHeight="1" x14ac:dyDescent="0.25">
      <c r="A91" s="77">
        <v>63</v>
      </c>
      <c r="B91" s="78" t="s">
        <v>306</v>
      </c>
      <c r="C91" s="79"/>
      <c r="D91" s="78" t="s">
        <v>320</v>
      </c>
      <c r="E91" s="78">
        <v>200514326</v>
      </c>
      <c r="F91" s="81" t="s">
        <v>319</v>
      </c>
      <c r="G91" s="78">
        <v>1818</v>
      </c>
      <c r="H91" s="82" t="s">
        <v>334</v>
      </c>
      <c r="I91" s="82" t="s">
        <v>14</v>
      </c>
      <c r="J91" s="82" t="s">
        <v>339</v>
      </c>
      <c r="K91" s="64">
        <v>1</v>
      </c>
    </row>
    <row r="92" spans="1:12" ht="43.5" customHeight="1" x14ac:dyDescent="0.25">
      <c r="A92" s="77">
        <v>62</v>
      </c>
      <c r="B92" s="78" t="s">
        <v>306</v>
      </c>
      <c r="C92" s="79"/>
      <c r="D92" s="78" t="s">
        <v>317</v>
      </c>
      <c r="E92" s="78">
        <v>200514386</v>
      </c>
      <c r="F92" s="81" t="s">
        <v>316</v>
      </c>
      <c r="G92" s="78">
        <v>1904</v>
      </c>
      <c r="H92" s="82" t="s">
        <v>318</v>
      </c>
      <c r="I92" s="82" t="s">
        <v>14</v>
      </c>
      <c r="J92" s="82" t="s">
        <v>349</v>
      </c>
      <c r="K92" s="64">
        <v>2</v>
      </c>
      <c r="L92" s="89" t="s">
        <v>335</v>
      </c>
    </row>
    <row r="93" spans="1:12" ht="43.5" customHeight="1" x14ac:dyDescent="0.25">
      <c r="A93" s="77">
        <v>61</v>
      </c>
      <c r="B93" s="78" t="s">
        <v>306</v>
      </c>
      <c r="C93" s="79"/>
      <c r="D93" s="78" t="s">
        <v>216</v>
      </c>
      <c r="E93" s="78">
        <v>200514408</v>
      </c>
      <c r="F93" s="81" t="s">
        <v>314</v>
      </c>
      <c r="G93" s="78">
        <v>1830</v>
      </c>
      <c r="H93" s="82" t="s">
        <v>315</v>
      </c>
      <c r="I93" s="82" t="s">
        <v>14</v>
      </c>
      <c r="J93" s="82" t="s">
        <v>202</v>
      </c>
      <c r="K93" s="64">
        <v>1</v>
      </c>
      <c r="L93" s="89" t="s">
        <v>336</v>
      </c>
    </row>
    <row r="94" spans="1:12" ht="43.5" customHeight="1" x14ac:dyDescent="0.25">
      <c r="A94" s="77">
        <v>60</v>
      </c>
      <c r="B94" s="78" t="s">
        <v>293</v>
      </c>
      <c r="C94" s="79"/>
      <c r="D94" s="78" t="s">
        <v>304</v>
      </c>
      <c r="E94" s="78">
        <v>200513390</v>
      </c>
      <c r="F94" s="81" t="s">
        <v>305</v>
      </c>
      <c r="G94" s="78">
        <v>1911</v>
      </c>
      <c r="H94" s="82" t="s">
        <v>291</v>
      </c>
      <c r="I94" s="82" t="s">
        <v>14</v>
      </c>
      <c r="J94" s="82" t="s">
        <v>221</v>
      </c>
      <c r="K94" s="64">
        <v>1</v>
      </c>
      <c r="L94" s="92" t="s">
        <v>337</v>
      </c>
    </row>
    <row r="95" spans="1:12" ht="43.5" customHeight="1" x14ac:dyDescent="0.25">
      <c r="A95" s="77">
        <v>59</v>
      </c>
      <c r="B95" s="78" t="s">
        <v>293</v>
      </c>
      <c r="C95" s="79"/>
      <c r="D95" s="78" t="s">
        <v>301</v>
      </c>
      <c r="E95" s="78">
        <v>200513555</v>
      </c>
      <c r="F95" s="81" t="s">
        <v>300</v>
      </c>
      <c r="G95" s="78">
        <v>1833</v>
      </c>
      <c r="H95" s="82" t="s">
        <v>302</v>
      </c>
      <c r="I95" s="82" t="s">
        <v>14</v>
      </c>
      <c r="J95" s="82" t="s">
        <v>233</v>
      </c>
      <c r="K95" s="64">
        <v>1</v>
      </c>
      <c r="L95" s="93" t="s">
        <v>338</v>
      </c>
    </row>
    <row r="96" spans="1:12" ht="43.5" customHeight="1" x14ac:dyDescent="0.25">
      <c r="A96" s="77">
        <v>58</v>
      </c>
      <c r="B96" s="78" t="s">
        <v>293</v>
      </c>
      <c r="C96" s="79"/>
      <c r="D96" s="78" t="s">
        <v>298</v>
      </c>
      <c r="E96" s="78">
        <v>200513530</v>
      </c>
      <c r="F96" s="81" t="s">
        <v>297</v>
      </c>
      <c r="G96" s="78">
        <v>1825</v>
      </c>
      <c r="H96" s="82" t="s">
        <v>299</v>
      </c>
      <c r="I96" s="82" t="s">
        <v>14</v>
      </c>
      <c r="J96" s="82" t="s">
        <v>201</v>
      </c>
      <c r="K96" s="38">
        <v>1</v>
      </c>
      <c r="L96" s="94" t="s">
        <v>285</v>
      </c>
    </row>
    <row r="97" spans="1:13" ht="43.5" customHeight="1" x14ac:dyDescent="0.25">
      <c r="A97" s="77">
        <v>57</v>
      </c>
      <c r="B97" s="78" t="s">
        <v>293</v>
      </c>
      <c r="C97" s="79"/>
      <c r="D97" s="78" t="s">
        <v>279</v>
      </c>
      <c r="E97" s="78">
        <v>200513511</v>
      </c>
      <c r="F97" s="81" t="s">
        <v>295</v>
      </c>
      <c r="G97" s="78">
        <v>1815</v>
      </c>
      <c r="H97" s="82" t="s">
        <v>296</v>
      </c>
      <c r="I97" s="82" t="s">
        <v>14</v>
      </c>
      <c r="J97" s="82" t="s">
        <v>200</v>
      </c>
      <c r="K97" s="64">
        <v>1</v>
      </c>
      <c r="L97" s="94" t="s">
        <v>321</v>
      </c>
    </row>
    <row r="98" spans="1:13" ht="43.5" customHeight="1" x14ac:dyDescent="0.25">
      <c r="A98" s="77">
        <v>56</v>
      </c>
      <c r="B98" s="87" t="s">
        <v>288</v>
      </c>
      <c r="C98" s="79"/>
      <c r="D98" s="78" t="s">
        <v>290</v>
      </c>
      <c r="E98" s="80">
        <v>200512535</v>
      </c>
      <c r="F98" s="81" t="s">
        <v>289</v>
      </c>
      <c r="G98" s="78">
        <v>1913</v>
      </c>
      <c r="H98" s="82" t="s">
        <v>291</v>
      </c>
      <c r="I98" s="82" t="s">
        <v>14</v>
      </c>
      <c r="J98" s="82" t="s">
        <v>292</v>
      </c>
      <c r="K98" s="64">
        <v>1</v>
      </c>
      <c r="L98" s="95"/>
    </row>
    <row r="99" spans="1:13" ht="43.5" customHeight="1" x14ac:dyDescent="0.25">
      <c r="A99" s="77">
        <v>55</v>
      </c>
      <c r="B99" s="87" t="s">
        <v>261</v>
      </c>
      <c r="C99" s="79" t="s">
        <v>282</v>
      </c>
      <c r="D99" s="78" t="s">
        <v>279</v>
      </c>
      <c r="E99" s="80">
        <v>200511513</v>
      </c>
      <c r="F99" s="81" t="s">
        <v>281</v>
      </c>
      <c r="G99" s="78" t="s">
        <v>283</v>
      </c>
      <c r="H99" s="82" t="s">
        <v>284</v>
      </c>
      <c r="I99" s="82" t="s">
        <v>14</v>
      </c>
      <c r="J99" s="82" t="s">
        <v>202</v>
      </c>
      <c r="K99" s="57">
        <v>1</v>
      </c>
      <c r="L99" s="95"/>
    </row>
    <row r="100" spans="1:13" s="15" customFormat="1" ht="43.5" customHeight="1" x14ac:dyDescent="0.25">
      <c r="A100" s="96">
        <v>54</v>
      </c>
      <c r="B100" s="97" t="s">
        <v>261</v>
      </c>
      <c r="C100" s="98" t="s">
        <v>277</v>
      </c>
      <c r="D100" s="97" t="s">
        <v>279</v>
      </c>
      <c r="E100" s="99">
        <v>200511448</v>
      </c>
      <c r="F100" s="100" t="s">
        <v>278</v>
      </c>
      <c r="G100" s="97">
        <v>1822</v>
      </c>
      <c r="H100" s="101" t="s">
        <v>280</v>
      </c>
      <c r="I100" s="101" t="s">
        <v>14</v>
      </c>
      <c r="J100" s="101" t="s">
        <v>233</v>
      </c>
      <c r="K100" s="51">
        <v>1</v>
      </c>
      <c r="L100" s="102" t="s">
        <v>286</v>
      </c>
      <c r="M100" s="47"/>
    </row>
    <row r="101" spans="1:13" ht="43.5" customHeight="1" x14ac:dyDescent="0.25">
      <c r="A101" s="77">
        <v>53</v>
      </c>
      <c r="B101" s="87" t="s">
        <v>261</v>
      </c>
      <c r="C101" s="79" t="s">
        <v>277</v>
      </c>
      <c r="D101" s="78" t="s">
        <v>276</v>
      </c>
      <c r="E101" s="80">
        <v>200511483</v>
      </c>
      <c r="F101" s="81" t="s">
        <v>275</v>
      </c>
      <c r="G101" s="78">
        <v>1819</v>
      </c>
      <c r="H101" s="82" t="s">
        <v>129</v>
      </c>
      <c r="I101" s="82" t="s">
        <v>14</v>
      </c>
      <c r="J101" s="82" t="s">
        <v>233</v>
      </c>
      <c r="K101" s="57">
        <v>1</v>
      </c>
    </row>
    <row r="102" spans="1:13" ht="43.5" customHeight="1" x14ac:dyDescent="0.25">
      <c r="A102" s="103">
        <v>52</v>
      </c>
      <c r="B102" s="78" t="s">
        <v>261</v>
      </c>
      <c r="C102" s="79" t="s">
        <v>264</v>
      </c>
      <c r="D102" s="78" t="s">
        <v>263</v>
      </c>
      <c r="E102" s="80">
        <v>200511249</v>
      </c>
      <c r="F102" s="81" t="s">
        <v>262</v>
      </c>
      <c r="G102" s="78">
        <v>1907</v>
      </c>
      <c r="H102" s="82" t="s">
        <v>265</v>
      </c>
      <c r="I102" s="82" t="s">
        <v>14</v>
      </c>
      <c r="J102" s="82" t="s">
        <v>349</v>
      </c>
      <c r="K102" s="57">
        <v>1</v>
      </c>
    </row>
    <row r="103" spans="1:13" ht="43.5" customHeight="1" x14ac:dyDescent="0.25">
      <c r="A103" s="77">
        <v>51</v>
      </c>
      <c r="B103" s="87" t="s">
        <v>261</v>
      </c>
      <c r="C103" s="79" t="s">
        <v>268</v>
      </c>
      <c r="D103" s="78" t="s">
        <v>267</v>
      </c>
      <c r="E103" s="88">
        <v>200510994</v>
      </c>
      <c r="F103" s="81" t="s">
        <v>266</v>
      </c>
      <c r="G103" s="78">
        <v>1849</v>
      </c>
      <c r="H103" s="82" t="s">
        <v>269</v>
      </c>
      <c r="I103" s="82" t="s">
        <v>14</v>
      </c>
      <c r="J103" s="82" t="s">
        <v>221</v>
      </c>
      <c r="K103" s="57">
        <v>1</v>
      </c>
      <c r="L103" s="95" t="s">
        <v>303</v>
      </c>
    </row>
    <row r="104" spans="1:13" ht="43.5" customHeight="1" x14ac:dyDescent="0.25">
      <c r="A104" s="103">
        <v>50</v>
      </c>
      <c r="B104" s="87" t="s">
        <v>246</v>
      </c>
      <c r="C104" s="79" t="s">
        <v>274</v>
      </c>
      <c r="D104" s="78" t="s">
        <v>273</v>
      </c>
      <c r="E104" s="80">
        <v>200510401</v>
      </c>
      <c r="F104" s="81" t="s">
        <v>270</v>
      </c>
      <c r="G104" s="78">
        <v>1903</v>
      </c>
      <c r="H104" s="82" t="s">
        <v>271</v>
      </c>
      <c r="I104" s="82" t="s">
        <v>14</v>
      </c>
      <c r="J104" s="82" t="s">
        <v>272</v>
      </c>
      <c r="K104" s="57">
        <v>1</v>
      </c>
    </row>
    <row r="105" spans="1:13" ht="43.35" customHeight="1" x14ac:dyDescent="0.25">
      <c r="A105" s="77">
        <v>49</v>
      </c>
      <c r="B105" s="80" t="s">
        <v>246</v>
      </c>
      <c r="C105" s="104">
        <v>43511</v>
      </c>
      <c r="D105" s="80" t="s">
        <v>252</v>
      </c>
      <c r="E105" s="80">
        <v>200510295</v>
      </c>
      <c r="F105" s="105" t="s">
        <v>253</v>
      </c>
      <c r="G105" s="80">
        <v>1831</v>
      </c>
      <c r="H105" s="106" t="s">
        <v>256</v>
      </c>
      <c r="I105" s="106" t="s">
        <v>14</v>
      </c>
      <c r="J105" s="106" t="s">
        <v>202</v>
      </c>
      <c r="K105" s="38">
        <v>1</v>
      </c>
    </row>
    <row r="106" spans="1:13" ht="43.5" customHeight="1" x14ac:dyDescent="0.25">
      <c r="A106" s="103">
        <v>48</v>
      </c>
      <c r="B106" s="80" t="s">
        <v>246</v>
      </c>
      <c r="C106" s="104">
        <v>43508</v>
      </c>
      <c r="D106" s="80" t="s">
        <v>252</v>
      </c>
      <c r="E106" s="80">
        <v>200510104</v>
      </c>
      <c r="F106" s="105" t="s">
        <v>254</v>
      </c>
      <c r="G106" s="80">
        <v>1831</v>
      </c>
      <c r="H106" s="106" t="s">
        <v>255</v>
      </c>
      <c r="I106" s="106" t="s">
        <v>259</v>
      </c>
      <c r="J106" s="106" t="s">
        <v>233</v>
      </c>
      <c r="K106" s="38">
        <v>1</v>
      </c>
    </row>
    <row r="107" spans="1:13" ht="43.5" customHeight="1" x14ac:dyDescent="0.25">
      <c r="A107" s="77">
        <v>47</v>
      </c>
      <c r="B107" s="78" t="s">
        <v>246</v>
      </c>
      <c r="C107" s="79">
        <v>43503</v>
      </c>
      <c r="D107" s="78" t="s">
        <v>248</v>
      </c>
      <c r="E107" s="80">
        <v>200510041</v>
      </c>
      <c r="F107" s="81" t="s">
        <v>247</v>
      </c>
      <c r="G107" s="78">
        <v>1849</v>
      </c>
      <c r="H107" s="82" t="s">
        <v>143</v>
      </c>
      <c r="I107" s="82" t="s">
        <v>249</v>
      </c>
      <c r="J107" s="82" t="s">
        <v>349</v>
      </c>
      <c r="K107" s="57">
        <v>11</v>
      </c>
      <c r="L107" s="95" t="s">
        <v>285</v>
      </c>
    </row>
    <row r="108" spans="1:13" ht="43.5" customHeight="1" x14ac:dyDescent="0.25">
      <c r="A108" s="103">
        <v>46</v>
      </c>
      <c r="B108" s="80" t="s">
        <v>246</v>
      </c>
      <c r="C108" s="104">
        <v>43502</v>
      </c>
      <c r="D108" s="80" t="s">
        <v>251</v>
      </c>
      <c r="E108" s="80">
        <v>200510050</v>
      </c>
      <c r="F108" s="105" t="s">
        <v>250</v>
      </c>
      <c r="G108" s="80" t="s">
        <v>258</v>
      </c>
      <c r="H108" s="106" t="s">
        <v>258</v>
      </c>
      <c r="I108" s="106" t="s">
        <v>249</v>
      </c>
      <c r="J108" s="82" t="s">
        <v>349</v>
      </c>
      <c r="K108" s="38">
        <v>2</v>
      </c>
    </row>
    <row r="109" spans="1:13" ht="43.5" customHeight="1" x14ac:dyDescent="0.25">
      <c r="A109" s="77">
        <v>45</v>
      </c>
      <c r="B109" s="80" t="s">
        <v>213</v>
      </c>
      <c r="C109" s="104">
        <v>43430</v>
      </c>
      <c r="D109" s="80" t="s">
        <v>235</v>
      </c>
      <c r="E109" s="80">
        <v>200507783</v>
      </c>
      <c r="F109" s="105" t="s">
        <v>234</v>
      </c>
      <c r="G109" s="80">
        <v>1826</v>
      </c>
      <c r="H109" s="106" t="s">
        <v>236</v>
      </c>
      <c r="I109" s="106" t="s">
        <v>14</v>
      </c>
      <c r="J109" s="106" t="s">
        <v>201</v>
      </c>
      <c r="K109" s="38">
        <v>1</v>
      </c>
      <c r="L109" s="107" t="s">
        <v>287</v>
      </c>
      <c r="M109" s="108" t="s">
        <v>260</v>
      </c>
    </row>
    <row r="110" spans="1:13" ht="43.5" customHeight="1" x14ac:dyDescent="0.25">
      <c r="A110" s="77">
        <v>44</v>
      </c>
      <c r="B110" s="80" t="s">
        <v>213</v>
      </c>
      <c r="C110" s="104" t="s">
        <v>239</v>
      </c>
      <c r="D110" s="80" t="s">
        <v>241</v>
      </c>
      <c r="E110" s="80">
        <v>200507378</v>
      </c>
      <c r="F110" s="105" t="s">
        <v>237</v>
      </c>
      <c r="G110" s="80">
        <v>1828</v>
      </c>
      <c r="H110" s="106" t="s">
        <v>238</v>
      </c>
      <c r="I110" s="106" t="s">
        <v>14</v>
      </c>
      <c r="J110" s="106" t="s">
        <v>200</v>
      </c>
      <c r="K110" s="38">
        <v>1</v>
      </c>
      <c r="L110" s="107" t="s">
        <v>257</v>
      </c>
    </row>
    <row r="111" spans="1:13" ht="43.35" customHeight="1" x14ac:dyDescent="0.25">
      <c r="A111" s="109">
        <v>43</v>
      </c>
      <c r="B111" s="110" t="s">
        <v>213</v>
      </c>
      <c r="C111" s="111">
        <v>43420</v>
      </c>
      <c r="D111" s="110" t="s">
        <v>231</v>
      </c>
      <c r="E111" s="112">
        <v>200507429</v>
      </c>
      <c r="F111" s="113" t="s">
        <v>230</v>
      </c>
      <c r="G111" s="110">
        <v>1840</v>
      </c>
      <c r="H111" s="114" t="s">
        <v>232</v>
      </c>
      <c r="I111" s="115" t="s">
        <v>14</v>
      </c>
      <c r="J111" s="116" t="s">
        <v>233</v>
      </c>
      <c r="K111" s="57">
        <v>1</v>
      </c>
    </row>
    <row r="112" spans="1:13" ht="43.35" customHeight="1" x14ac:dyDescent="0.25">
      <c r="A112" s="117">
        <v>42</v>
      </c>
      <c r="B112" s="118" t="s">
        <v>213</v>
      </c>
      <c r="C112" s="119" t="s">
        <v>225</v>
      </c>
      <c r="D112" s="118" t="s">
        <v>224</v>
      </c>
      <c r="E112" s="120">
        <v>200507016</v>
      </c>
      <c r="F112" s="121" t="s">
        <v>222</v>
      </c>
      <c r="G112" s="118">
        <v>1831</v>
      </c>
      <c r="H112" s="122" t="s">
        <v>223</v>
      </c>
      <c r="I112" s="123" t="s">
        <v>14</v>
      </c>
      <c r="J112" s="82" t="s">
        <v>221</v>
      </c>
      <c r="K112" s="57">
        <v>1</v>
      </c>
    </row>
    <row r="113" spans="1:12" ht="43.5" customHeight="1" x14ac:dyDescent="0.25">
      <c r="A113" s="117">
        <v>40</v>
      </c>
      <c r="B113" s="118" t="s">
        <v>213</v>
      </c>
      <c r="C113" s="119">
        <v>43405</v>
      </c>
      <c r="D113" s="118" t="s">
        <v>216</v>
      </c>
      <c r="E113" s="120">
        <v>200506812</v>
      </c>
      <c r="F113" s="121" t="s">
        <v>214</v>
      </c>
      <c r="G113" s="118">
        <v>1816</v>
      </c>
      <c r="H113" s="122" t="s">
        <v>215</v>
      </c>
      <c r="I113" s="123" t="s">
        <v>14</v>
      </c>
      <c r="J113" s="82" t="s">
        <v>202</v>
      </c>
      <c r="K113" s="57">
        <v>1</v>
      </c>
    </row>
    <row r="114" spans="1:12" ht="43.5" customHeight="1" x14ac:dyDescent="0.25">
      <c r="A114" s="117">
        <v>39</v>
      </c>
      <c r="B114" s="120" t="s">
        <v>207</v>
      </c>
      <c r="C114" s="124">
        <v>43404</v>
      </c>
      <c r="D114" s="120" t="s">
        <v>219</v>
      </c>
      <c r="E114" s="120">
        <v>200506716</v>
      </c>
      <c r="F114" s="125" t="s">
        <v>218</v>
      </c>
      <c r="G114" s="120">
        <v>1815</v>
      </c>
      <c r="H114" s="126" t="s">
        <v>220</v>
      </c>
      <c r="I114" s="127" t="s">
        <v>14</v>
      </c>
      <c r="J114" s="106" t="s">
        <v>221</v>
      </c>
      <c r="K114" s="38">
        <v>2</v>
      </c>
      <c r="L114" s="107" t="s">
        <v>243</v>
      </c>
    </row>
    <row r="115" spans="1:12" ht="43.5" customHeight="1" x14ac:dyDescent="0.25">
      <c r="A115" s="117">
        <v>38</v>
      </c>
      <c r="B115" s="118" t="s">
        <v>193</v>
      </c>
      <c r="C115" s="119">
        <v>43369</v>
      </c>
      <c r="D115" s="118" t="s">
        <v>205</v>
      </c>
      <c r="E115" s="120">
        <v>200505421</v>
      </c>
      <c r="F115" s="121" t="s">
        <v>204</v>
      </c>
      <c r="G115" s="118">
        <v>1830</v>
      </c>
      <c r="H115" s="122" t="s">
        <v>206</v>
      </c>
      <c r="I115" s="123" t="s">
        <v>14</v>
      </c>
      <c r="J115" s="82" t="s">
        <v>233</v>
      </c>
      <c r="K115" s="57">
        <v>1</v>
      </c>
    </row>
    <row r="116" spans="1:12" ht="43.5" customHeight="1" x14ac:dyDescent="0.25">
      <c r="A116" s="117">
        <v>37</v>
      </c>
      <c r="B116" s="118" t="s">
        <v>193</v>
      </c>
      <c r="C116" s="119">
        <v>43364</v>
      </c>
      <c r="D116" s="118" t="s">
        <v>189</v>
      </c>
      <c r="E116" s="120">
        <v>200505190</v>
      </c>
      <c r="F116" s="121" t="s">
        <v>194</v>
      </c>
      <c r="G116" s="118">
        <v>1819</v>
      </c>
      <c r="H116" s="122" t="s">
        <v>197</v>
      </c>
      <c r="I116" s="123" t="s">
        <v>14</v>
      </c>
      <c r="J116" s="82" t="s">
        <v>200</v>
      </c>
      <c r="K116" s="57">
        <v>1</v>
      </c>
      <c r="L116" s="95"/>
    </row>
    <row r="117" spans="1:12" ht="43.5" customHeight="1" x14ac:dyDescent="0.25">
      <c r="A117" s="117">
        <v>36</v>
      </c>
      <c r="B117" s="118" t="s">
        <v>193</v>
      </c>
      <c r="C117" s="119">
        <v>43348</v>
      </c>
      <c r="D117" s="118" t="s">
        <v>192</v>
      </c>
      <c r="E117" s="120">
        <v>200504315</v>
      </c>
      <c r="F117" s="121" t="s">
        <v>191</v>
      </c>
      <c r="G117" s="118">
        <v>1816</v>
      </c>
      <c r="H117" s="122" t="s">
        <v>199</v>
      </c>
      <c r="I117" s="123" t="s">
        <v>14</v>
      </c>
      <c r="J117" s="82" t="s">
        <v>202</v>
      </c>
      <c r="K117" s="57">
        <v>1</v>
      </c>
    </row>
    <row r="118" spans="1:12" ht="43.5" customHeight="1" x14ac:dyDescent="0.25">
      <c r="A118" s="117">
        <v>35</v>
      </c>
      <c r="B118" s="118" t="s">
        <v>188</v>
      </c>
      <c r="C118" s="119">
        <v>43333</v>
      </c>
      <c r="D118" s="118" t="s">
        <v>82</v>
      </c>
      <c r="E118" s="120">
        <v>200503684</v>
      </c>
      <c r="F118" s="128" t="s">
        <v>187</v>
      </c>
      <c r="G118" s="118">
        <v>1810</v>
      </c>
      <c r="H118" s="122" t="s">
        <v>131</v>
      </c>
      <c r="I118" s="123" t="s">
        <v>14</v>
      </c>
      <c r="J118" s="82" t="s">
        <v>130</v>
      </c>
      <c r="K118" s="129">
        <v>1</v>
      </c>
    </row>
    <row r="119" spans="1:12" ht="43.5" customHeight="1" x14ac:dyDescent="0.25">
      <c r="A119" s="117">
        <v>34</v>
      </c>
      <c r="B119" s="130" t="s">
        <v>186</v>
      </c>
      <c r="C119" s="131">
        <v>43277</v>
      </c>
      <c r="D119" s="132" t="s">
        <v>182</v>
      </c>
      <c r="E119" s="133">
        <v>200501200</v>
      </c>
      <c r="F119" s="134" t="s">
        <v>183</v>
      </c>
      <c r="G119" s="132">
        <v>1822</v>
      </c>
      <c r="H119" s="122" t="s">
        <v>184</v>
      </c>
      <c r="I119" s="123" t="s">
        <v>14</v>
      </c>
      <c r="J119" s="82" t="s">
        <v>126</v>
      </c>
      <c r="K119" s="129">
        <v>1</v>
      </c>
    </row>
    <row r="120" spans="1:12" ht="43.5" customHeight="1" x14ac:dyDescent="0.25">
      <c r="A120" s="117">
        <v>33</v>
      </c>
      <c r="B120" s="132" t="s">
        <v>22</v>
      </c>
      <c r="C120" s="131" t="s">
        <v>23</v>
      </c>
      <c r="D120" s="132" t="s">
        <v>81</v>
      </c>
      <c r="E120" s="133" t="s">
        <v>24</v>
      </c>
      <c r="F120" s="134" t="s">
        <v>98</v>
      </c>
      <c r="G120" s="132">
        <v>1805</v>
      </c>
      <c r="H120" s="122" t="s">
        <v>89</v>
      </c>
      <c r="I120" s="123" t="s">
        <v>14</v>
      </c>
      <c r="J120" s="82" t="s">
        <v>128</v>
      </c>
      <c r="K120" s="129">
        <v>2</v>
      </c>
    </row>
    <row r="121" spans="1:12" ht="43.5" customHeight="1" x14ac:dyDescent="0.25">
      <c r="A121" s="117">
        <v>32</v>
      </c>
      <c r="B121" s="132" t="s">
        <v>22</v>
      </c>
      <c r="C121" s="131" t="s">
        <v>25</v>
      </c>
      <c r="D121" s="132" t="s">
        <v>82</v>
      </c>
      <c r="E121" s="133" t="s">
        <v>26</v>
      </c>
      <c r="F121" s="134" t="s">
        <v>97</v>
      </c>
      <c r="G121" s="132">
        <v>1808</v>
      </c>
      <c r="H121" s="122" t="s">
        <v>144</v>
      </c>
      <c r="I121" s="123" t="s">
        <v>14</v>
      </c>
      <c r="J121" s="82" t="s">
        <v>130</v>
      </c>
      <c r="K121" s="129">
        <v>1</v>
      </c>
    </row>
    <row r="122" spans="1:12" ht="43.5" customHeight="1" x14ac:dyDescent="0.25">
      <c r="A122" s="117">
        <v>31</v>
      </c>
      <c r="B122" s="132" t="s">
        <v>22</v>
      </c>
      <c r="C122" s="131" t="s">
        <v>27</v>
      </c>
      <c r="D122" s="132" t="s">
        <v>83</v>
      </c>
      <c r="E122" s="133" t="s">
        <v>28</v>
      </c>
      <c r="F122" s="134" t="s">
        <v>99</v>
      </c>
      <c r="G122" s="132">
        <v>1803</v>
      </c>
      <c r="H122" s="122" t="s">
        <v>143</v>
      </c>
      <c r="I122" s="123" t="s">
        <v>14</v>
      </c>
      <c r="J122" s="82" t="s">
        <v>349</v>
      </c>
      <c r="K122" s="129">
        <v>1</v>
      </c>
    </row>
    <row r="123" spans="1:12" ht="43.5" customHeight="1" x14ac:dyDescent="0.25">
      <c r="A123" s="117">
        <v>30</v>
      </c>
      <c r="B123" s="132" t="s">
        <v>22</v>
      </c>
      <c r="C123" s="131" t="s">
        <v>27</v>
      </c>
      <c r="D123" s="132" t="s">
        <v>84</v>
      </c>
      <c r="E123" s="133" t="s">
        <v>29</v>
      </c>
      <c r="F123" s="134" t="s">
        <v>100</v>
      </c>
      <c r="G123" s="132">
        <v>1813</v>
      </c>
      <c r="H123" s="122" t="s">
        <v>145</v>
      </c>
      <c r="I123" s="123" t="s">
        <v>14</v>
      </c>
      <c r="J123" s="82" t="s">
        <v>128</v>
      </c>
      <c r="K123" s="129">
        <v>1</v>
      </c>
    </row>
    <row r="124" spans="1:12" ht="43.5" customHeight="1" x14ac:dyDescent="0.25">
      <c r="A124" s="117">
        <v>29</v>
      </c>
      <c r="B124" s="132" t="s">
        <v>22</v>
      </c>
      <c r="C124" s="131" t="s">
        <v>30</v>
      </c>
      <c r="D124" s="132" t="s">
        <v>83</v>
      </c>
      <c r="E124" s="133" t="s">
        <v>31</v>
      </c>
      <c r="F124" s="134" t="s">
        <v>101</v>
      </c>
      <c r="G124" s="132">
        <v>1803</v>
      </c>
      <c r="H124" s="122" t="s">
        <v>143</v>
      </c>
      <c r="I124" s="123" t="s">
        <v>14</v>
      </c>
      <c r="J124" s="82" t="s">
        <v>349</v>
      </c>
      <c r="K124" s="129">
        <v>1</v>
      </c>
    </row>
    <row r="125" spans="1:12" ht="43.5" customHeight="1" x14ac:dyDescent="0.25">
      <c r="A125" s="117">
        <v>28</v>
      </c>
      <c r="B125" s="132" t="s">
        <v>22</v>
      </c>
      <c r="C125" s="131" t="s">
        <v>30</v>
      </c>
      <c r="D125" s="132" t="s">
        <v>85</v>
      </c>
      <c r="E125" s="133" t="s">
        <v>32</v>
      </c>
      <c r="F125" s="134" t="s">
        <v>102</v>
      </c>
      <c r="G125" s="132">
        <v>1808</v>
      </c>
      <c r="H125" s="122" t="s">
        <v>89</v>
      </c>
      <c r="I125" s="123" t="s">
        <v>14</v>
      </c>
      <c r="J125" s="82" t="s">
        <v>128</v>
      </c>
      <c r="K125" s="129">
        <v>1</v>
      </c>
    </row>
    <row r="126" spans="1:12" ht="43.5" customHeight="1" x14ac:dyDescent="0.25">
      <c r="A126" s="117">
        <v>27</v>
      </c>
      <c r="B126" s="132" t="s">
        <v>22</v>
      </c>
      <c r="C126" s="131" t="s">
        <v>33</v>
      </c>
      <c r="D126" s="132" t="s">
        <v>84</v>
      </c>
      <c r="E126" s="133" t="s">
        <v>34</v>
      </c>
      <c r="F126" s="134" t="s">
        <v>104</v>
      </c>
      <c r="G126" s="132">
        <v>1815</v>
      </c>
      <c r="H126" s="122" t="s">
        <v>89</v>
      </c>
      <c r="I126" s="123" t="s">
        <v>14</v>
      </c>
      <c r="J126" s="82" t="s">
        <v>128</v>
      </c>
      <c r="K126" s="129">
        <v>1</v>
      </c>
    </row>
    <row r="127" spans="1:12" ht="43.5" customHeight="1" x14ac:dyDescent="0.25">
      <c r="A127" s="117">
        <v>26</v>
      </c>
      <c r="B127" s="132" t="s">
        <v>22</v>
      </c>
      <c r="C127" s="131" t="s">
        <v>35</v>
      </c>
      <c r="D127" s="132" t="s">
        <v>83</v>
      </c>
      <c r="E127" s="133" t="s">
        <v>36</v>
      </c>
      <c r="F127" s="134" t="s">
        <v>103</v>
      </c>
      <c r="G127" s="132" t="s">
        <v>88</v>
      </c>
      <c r="H127" s="122" t="s">
        <v>143</v>
      </c>
      <c r="I127" s="123" t="s">
        <v>14</v>
      </c>
      <c r="J127" s="82" t="s">
        <v>349</v>
      </c>
      <c r="K127" s="129">
        <v>1</v>
      </c>
    </row>
    <row r="128" spans="1:12" ht="43.5" customHeight="1" x14ac:dyDescent="0.25">
      <c r="A128" s="117">
        <v>25</v>
      </c>
      <c r="B128" s="132" t="s">
        <v>22</v>
      </c>
      <c r="C128" s="131" t="s">
        <v>37</v>
      </c>
      <c r="D128" s="132" t="s">
        <v>81</v>
      </c>
      <c r="E128" s="133" t="s">
        <v>38</v>
      </c>
      <c r="F128" s="134" t="s">
        <v>105</v>
      </c>
      <c r="G128" s="132">
        <v>1805</v>
      </c>
      <c r="H128" s="122" t="s">
        <v>89</v>
      </c>
      <c r="I128" s="123" t="s">
        <v>14</v>
      </c>
      <c r="J128" s="82" t="s">
        <v>128</v>
      </c>
      <c r="K128" s="129">
        <v>2</v>
      </c>
    </row>
    <row r="129" spans="1:11" ht="43.5" customHeight="1" x14ac:dyDescent="0.25">
      <c r="A129" s="117">
        <v>24</v>
      </c>
      <c r="B129" s="132" t="s">
        <v>22</v>
      </c>
      <c r="C129" s="131" t="s">
        <v>39</v>
      </c>
      <c r="D129" s="132" t="s">
        <v>84</v>
      </c>
      <c r="E129" s="133" t="s">
        <v>40</v>
      </c>
      <c r="F129" s="134" t="s">
        <v>106</v>
      </c>
      <c r="G129" s="132">
        <v>1741</v>
      </c>
      <c r="H129" s="122" t="s">
        <v>142</v>
      </c>
      <c r="I129" s="123" t="s">
        <v>14</v>
      </c>
      <c r="J129" s="82" t="s">
        <v>136</v>
      </c>
      <c r="K129" s="129">
        <v>1</v>
      </c>
    </row>
    <row r="130" spans="1:11" ht="43.5" customHeight="1" x14ac:dyDescent="0.25">
      <c r="A130" s="117">
        <v>23</v>
      </c>
      <c r="B130" s="132" t="s">
        <v>22</v>
      </c>
      <c r="C130" s="131" t="s">
        <v>41</v>
      </c>
      <c r="D130" s="132" t="s">
        <v>85</v>
      </c>
      <c r="E130" s="133" t="s">
        <v>42</v>
      </c>
      <c r="F130" s="134" t="s">
        <v>107</v>
      </c>
      <c r="G130" s="132">
        <v>1813</v>
      </c>
      <c r="H130" s="122" t="s">
        <v>141</v>
      </c>
      <c r="I130" s="123" t="s">
        <v>14</v>
      </c>
      <c r="J130" s="82" t="s">
        <v>128</v>
      </c>
      <c r="K130" s="129">
        <v>1</v>
      </c>
    </row>
    <row r="131" spans="1:11" ht="43.5" customHeight="1" x14ac:dyDescent="0.25">
      <c r="A131" s="117">
        <v>22</v>
      </c>
      <c r="B131" s="132" t="s">
        <v>22</v>
      </c>
      <c r="C131" s="131" t="s">
        <v>43</v>
      </c>
      <c r="D131" s="132" t="s">
        <v>83</v>
      </c>
      <c r="E131" s="133" t="s">
        <v>44</v>
      </c>
      <c r="F131" s="135" t="s">
        <v>96</v>
      </c>
      <c r="G131" s="132">
        <v>1806</v>
      </c>
      <c r="H131" s="122"/>
      <c r="I131" s="123" t="s">
        <v>14</v>
      </c>
      <c r="J131" s="82"/>
      <c r="K131" s="129">
        <v>1</v>
      </c>
    </row>
    <row r="132" spans="1:11" ht="43.5" customHeight="1" x14ac:dyDescent="0.25">
      <c r="A132" s="117">
        <v>21</v>
      </c>
      <c r="B132" s="132" t="s">
        <v>22</v>
      </c>
      <c r="C132" s="131" t="s">
        <v>43</v>
      </c>
      <c r="D132" s="132" t="s">
        <v>84</v>
      </c>
      <c r="E132" s="133" t="s">
        <v>45</v>
      </c>
      <c r="F132" s="134" t="s">
        <v>92</v>
      </c>
      <c r="G132" s="132" t="s">
        <v>88</v>
      </c>
      <c r="H132" s="122" t="s">
        <v>140</v>
      </c>
      <c r="I132" s="123" t="s">
        <v>14</v>
      </c>
      <c r="J132" s="82" t="s">
        <v>136</v>
      </c>
      <c r="K132" s="129">
        <v>1</v>
      </c>
    </row>
    <row r="133" spans="1:11" ht="43.5" customHeight="1" x14ac:dyDescent="0.25">
      <c r="A133" s="117">
        <v>20</v>
      </c>
      <c r="B133" s="132" t="s">
        <v>21</v>
      </c>
      <c r="C133" s="131" t="s">
        <v>46</v>
      </c>
      <c r="D133" s="132" t="s">
        <v>82</v>
      </c>
      <c r="E133" s="133" t="s">
        <v>47</v>
      </c>
      <c r="F133" s="134" t="s">
        <v>108</v>
      </c>
      <c r="G133" s="132" t="s">
        <v>88</v>
      </c>
      <c r="H133" s="122" t="s">
        <v>139</v>
      </c>
      <c r="I133" s="123" t="s">
        <v>14</v>
      </c>
      <c r="J133" s="82" t="s">
        <v>128</v>
      </c>
      <c r="K133" s="129">
        <v>1</v>
      </c>
    </row>
    <row r="134" spans="1:11" ht="43.5" customHeight="1" x14ac:dyDescent="0.25">
      <c r="A134" s="117">
        <v>19</v>
      </c>
      <c r="B134" s="132" t="s">
        <v>21</v>
      </c>
      <c r="C134" s="131" t="s">
        <v>48</v>
      </c>
      <c r="D134" s="132" t="s">
        <v>85</v>
      </c>
      <c r="E134" s="133" t="s">
        <v>49</v>
      </c>
      <c r="F134" s="134" t="s">
        <v>109</v>
      </c>
      <c r="G134" s="132">
        <v>1808</v>
      </c>
      <c r="H134" s="122" t="s">
        <v>134</v>
      </c>
      <c r="I134" s="123" t="s">
        <v>14</v>
      </c>
      <c r="J134" s="82" t="s">
        <v>126</v>
      </c>
      <c r="K134" s="129">
        <v>3</v>
      </c>
    </row>
    <row r="135" spans="1:11" ht="43.5" customHeight="1" x14ac:dyDescent="0.25">
      <c r="A135" s="117">
        <v>18</v>
      </c>
      <c r="B135" s="132" t="s">
        <v>21</v>
      </c>
      <c r="C135" s="131" t="s">
        <v>48</v>
      </c>
      <c r="D135" s="132" t="s">
        <v>82</v>
      </c>
      <c r="E135" s="133" t="s">
        <v>50</v>
      </c>
      <c r="F135" s="134" t="s">
        <v>110</v>
      </c>
      <c r="G135" s="132">
        <v>1808</v>
      </c>
      <c r="H135" s="122" t="s">
        <v>134</v>
      </c>
      <c r="I135" s="123" t="s">
        <v>14</v>
      </c>
      <c r="J135" s="82" t="s">
        <v>126</v>
      </c>
      <c r="K135" s="129">
        <v>1</v>
      </c>
    </row>
    <row r="136" spans="1:11" ht="43.5" customHeight="1" x14ac:dyDescent="0.25">
      <c r="A136" s="117">
        <v>17</v>
      </c>
      <c r="B136" s="132" t="s">
        <v>21</v>
      </c>
      <c r="C136" s="131" t="s">
        <v>48</v>
      </c>
      <c r="D136" s="132" t="s">
        <v>86</v>
      </c>
      <c r="E136" s="133" t="s">
        <v>51</v>
      </c>
      <c r="F136" s="134" t="s">
        <v>93</v>
      </c>
      <c r="G136" s="132">
        <v>1749</v>
      </c>
      <c r="H136" s="122" t="s">
        <v>89</v>
      </c>
      <c r="I136" s="123" t="s">
        <v>14</v>
      </c>
      <c r="J136" s="136" t="s">
        <v>138</v>
      </c>
      <c r="K136" s="129">
        <v>1</v>
      </c>
    </row>
    <row r="137" spans="1:11" ht="43.5" customHeight="1" x14ac:dyDescent="0.25">
      <c r="A137" s="117">
        <v>16</v>
      </c>
      <c r="B137" s="132" t="s">
        <v>21</v>
      </c>
      <c r="C137" s="131" t="s">
        <v>52</v>
      </c>
      <c r="D137" s="132" t="s">
        <v>85</v>
      </c>
      <c r="E137" s="133" t="s">
        <v>53</v>
      </c>
      <c r="F137" s="134" t="s">
        <v>111</v>
      </c>
      <c r="G137" s="132" t="s">
        <v>90</v>
      </c>
      <c r="H137" s="122" t="s">
        <v>134</v>
      </c>
      <c r="I137" s="123" t="s">
        <v>14</v>
      </c>
      <c r="J137" s="82" t="s">
        <v>126</v>
      </c>
      <c r="K137" s="129">
        <v>2</v>
      </c>
    </row>
    <row r="138" spans="1:11" ht="43.5" customHeight="1" x14ac:dyDescent="0.25">
      <c r="A138" s="117">
        <v>15</v>
      </c>
      <c r="B138" s="132" t="s">
        <v>21</v>
      </c>
      <c r="C138" s="131" t="s">
        <v>54</v>
      </c>
      <c r="D138" s="132" t="s">
        <v>84</v>
      </c>
      <c r="E138" s="133" t="s">
        <v>55</v>
      </c>
      <c r="F138" s="134" t="s">
        <v>112</v>
      </c>
      <c r="G138" s="132" t="s">
        <v>113</v>
      </c>
      <c r="H138" s="122" t="s">
        <v>137</v>
      </c>
      <c r="I138" s="123" t="s">
        <v>14</v>
      </c>
      <c r="J138" s="82" t="s">
        <v>130</v>
      </c>
      <c r="K138" s="129">
        <v>1</v>
      </c>
    </row>
    <row r="139" spans="1:11" ht="43.5" customHeight="1" x14ac:dyDescent="0.25">
      <c r="A139" s="117">
        <v>14</v>
      </c>
      <c r="B139" s="132" t="s">
        <v>21</v>
      </c>
      <c r="C139" s="131" t="s">
        <v>56</v>
      </c>
      <c r="D139" s="132" t="s">
        <v>85</v>
      </c>
      <c r="E139" s="133" t="s">
        <v>57</v>
      </c>
      <c r="F139" s="134" t="s">
        <v>114</v>
      </c>
      <c r="G139" s="132">
        <v>1808</v>
      </c>
      <c r="H139" s="122" t="s">
        <v>134</v>
      </c>
      <c r="I139" s="123" t="s">
        <v>14</v>
      </c>
      <c r="J139" s="82" t="s">
        <v>126</v>
      </c>
      <c r="K139" s="129">
        <v>2</v>
      </c>
    </row>
    <row r="140" spans="1:11" ht="43.5" customHeight="1" x14ac:dyDescent="0.25">
      <c r="A140" s="117">
        <v>13</v>
      </c>
      <c r="B140" s="132" t="s">
        <v>21</v>
      </c>
      <c r="C140" s="131" t="s">
        <v>58</v>
      </c>
      <c r="D140" s="132" t="s">
        <v>87</v>
      </c>
      <c r="E140" s="133" t="s">
        <v>59</v>
      </c>
      <c r="F140" s="134" t="s">
        <v>94</v>
      </c>
      <c r="G140" s="132" t="s">
        <v>91</v>
      </c>
      <c r="H140" s="122" t="s">
        <v>135</v>
      </c>
      <c r="I140" s="123" t="s">
        <v>14</v>
      </c>
      <c r="J140" s="82" t="s">
        <v>136</v>
      </c>
      <c r="K140" s="129">
        <v>1</v>
      </c>
    </row>
    <row r="141" spans="1:11" ht="43.5" customHeight="1" x14ac:dyDescent="0.25">
      <c r="A141" s="117">
        <v>12</v>
      </c>
      <c r="B141" s="132" t="s">
        <v>21</v>
      </c>
      <c r="C141" s="131" t="s">
        <v>60</v>
      </c>
      <c r="D141" s="132" t="s">
        <v>82</v>
      </c>
      <c r="E141" s="133" t="s">
        <v>61</v>
      </c>
      <c r="F141" s="134" t="s">
        <v>115</v>
      </c>
      <c r="G141" s="132">
        <v>1808</v>
      </c>
      <c r="H141" s="122" t="s">
        <v>89</v>
      </c>
      <c r="I141" s="123" t="s">
        <v>14</v>
      </c>
      <c r="J141" s="82" t="s">
        <v>128</v>
      </c>
      <c r="K141" s="129">
        <v>2</v>
      </c>
    </row>
    <row r="142" spans="1:11" ht="43.5" customHeight="1" x14ac:dyDescent="0.25">
      <c r="A142" s="117">
        <v>10</v>
      </c>
      <c r="B142" s="132" t="s">
        <v>21</v>
      </c>
      <c r="C142" s="131" t="s">
        <v>62</v>
      </c>
      <c r="D142" s="132" t="s">
        <v>85</v>
      </c>
      <c r="E142" s="133" t="s">
        <v>63</v>
      </c>
      <c r="F142" s="134" t="s">
        <v>95</v>
      </c>
      <c r="G142" s="132">
        <v>1808</v>
      </c>
      <c r="H142" s="122" t="s">
        <v>134</v>
      </c>
      <c r="I142" s="123" t="s">
        <v>14</v>
      </c>
      <c r="J142" s="82" t="s">
        <v>126</v>
      </c>
      <c r="K142" s="129">
        <v>1</v>
      </c>
    </row>
    <row r="143" spans="1:11" ht="43.5" customHeight="1" x14ac:dyDescent="0.25">
      <c r="A143" s="117">
        <v>9</v>
      </c>
      <c r="B143" s="132" t="s">
        <v>21</v>
      </c>
      <c r="C143" s="131" t="s">
        <v>64</v>
      </c>
      <c r="D143" s="132" t="s">
        <v>85</v>
      </c>
      <c r="E143" s="133" t="s">
        <v>65</v>
      </c>
      <c r="F143" s="134" t="s">
        <v>116</v>
      </c>
      <c r="G143" s="132">
        <v>1808</v>
      </c>
      <c r="H143" s="122" t="s">
        <v>89</v>
      </c>
      <c r="I143" s="123" t="s">
        <v>14</v>
      </c>
      <c r="J143" s="82" t="s">
        <v>128</v>
      </c>
      <c r="K143" s="129">
        <v>1</v>
      </c>
    </row>
    <row r="144" spans="1:11" ht="43.5" customHeight="1" x14ac:dyDescent="0.25">
      <c r="A144" s="117">
        <v>8</v>
      </c>
      <c r="B144" s="132" t="s">
        <v>21</v>
      </c>
      <c r="C144" s="131" t="s">
        <v>66</v>
      </c>
      <c r="D144" s="132" t="s">
        <v>82</v>
      </c>
      <c r="E144" s="133" t="s">
        <v>67</v>
      </c>
      <c r="F144" s="134" t="s">
        <v>117</v>
      </c>
      <c r="G144" s="132">
        <v>1808</v>
      </c>
      <c r="H144" s="122" t="s">
        <v>89</v>
      </c>
      <c r="I144" s="123" t="s">
        <v>14</v>
      </c>
      <c r="J144" s="82" t="s">
        <v>128</v>
      </c>
      <c r="K144" s="129">
        <v>1</v>
      </c>
    </row>
    <row r="145" spans="1:13" ht="43.5" customHeight="1" x14ac:dyDescent="0.25">
      <c r="A145" s="117">
        <v>7</v>
      </c>
      <c r="B145" s="132" t="s">
        <v>21</v>
      </c>
      <c r="C145" s="131" t="s">
        <v>68</v>
      </c>
      <c r="D145" s="132" t="s">
        <v>82</v>
      </c>
      <c r="E145" s="133" t="s">
        <v>69</v>
      </c>
      <c r="F145" s="134" t="s">
        <v>118</v>
      </c>
      <c r="G145" s="132">
        <v>1808</v>
      </c>
      <c r="H145" s="122" t="s">
        <v>89</v>
      </c>
      <c r="I145" s="123" t="s">
        <v>14</v>
      </c>
      <c r="J145" s="136" t="s">
        <v>128</v>
      </c>
      <c r="K145" s="129">
        <v>1</v>
      </c>
    </row>
    <row r="146" spans="1:13" ht="43.5" customHeight="1" x14ac:dyDescent="0.25">
      <c r="A146" s="117">
        <v>6</v>
      </c>
      <c r="B146" s="132" t="s">
        <v>21</v>
      </c>
      <c r="C146" s="131" t="s">
        <v>70</v>
      </c>
      <c r="D146" s="132" t="s">
        <v>82</v>
      </c>
      <c r="E146" s="133" t="s">
        <v>71</v>
      </c>
      <c r="F146" s="134" t="s">
        <v>119</v>
      </c>
      <c r="G146" s="132">
        <v>1803</v>
      </c>
      <c r="H146" s="122" t="s">
        <v>133</v>
      </c>
      <c r="I146" s="123" t="s">
        <v>14</v>
      </c>
      <c r="J146" s="82" t="s">
        <v>130</v>
      </c>
      <c r="K146" s="129">
        <v>1</v>
      </c>
    </row>
    <row r="147" spans="1:13" ht="43.5" customHeight="1" x14ac:dyDescent="0.25">
      <c r="A147" s="117">
        <v>5</v>
      </c>
      <c r="B147" s="132" t="s">
        <v>20</v>
      </c>
      <c r="C147" s="131" t="s">
        <v>72</v>
      </c>
      <c r="D147" s="132" t="s">
        <v>85</v>
      </c>
      <c r="E147" s="133" t="s">
        <v>73</v>
      </c>
      <c r="F147" s="134" t="s">
        <v>120</v>
      </c>
      <c r="G147" s="132">
        <v>1803</v>
      </c>
      <c r="H147" s="122" t="s">
        <v>132</v>
      </c>
      <c r="I147" s="123" t="s">
        <v>14</v>
      </c>
      <c r="J147" s="82" t="s">
        <v>130</v>
      </c>
      <c r="K147" s="129">
        <v>2</v>
      </c>
    </row>
    <row r="148" spans="1:13" ht="43.5" customHeight="1" x14ac:dyDescent="0.25">
      <c r="A148" s="117">
        <v>4</v>
      </c>
      <c r="B148" s="132" t="s">
        <v>20</v>
      </c>
      <c r="C148" s="131" t="s">
        <v>74</v>
      </c>
      <c r="D148" s="132" t="s">
        <v>82</v>
      </c>
      <c r="E148" s="133" t="s">
        <v>75</v>
      </c>
      <c r="F148" s="134" t="s">
        <v>121</v>
      </c>
      <c r="G148" s="132">
        <v>1803</v>
      </c>
      <c r="H148" s="122" t="s">
        <v>131</v>
      </c>
      <c r="I148" s="123" t="s">
        <v>14</v>
      </c>
      <c r="J148" s="82" t="s">
        <v>130</v>
      </c>
      <c r="K148" s="129">
        <v>1</v>
      </c>
    </row>
    <row r="149" spans="1:13" ht="43.5" customHeight="1" x14ac:dyDescent="0.25">
      <c r="A149" s="117">
        <v>3</v>
      </c>
      <c r="B149" s="132" t="s">
        <v>20</v>
      </c>
      <c r="C149" s="131" t="s">
        <v>74</v>
      </c>
      <c r="D149" s="132" t="s">
        <v>85</v>
      </c>
      <c r="E149" s="133" t="s">
        <v>76</v>
      </c>
      <c r="F149" s="134" t="s">
        <v>122</v>
      </c>
      <c r="G149" s="132">
        <v>1803</v>
      </c>
      <c r="H149" s="122" t="s">
        <v>129</v>
      </c>
      <c r="I149" s="123" t="s">
        <v>14</v>
      </c>
      <c r="J149" s="82" t="s">
        <v>130</v>
      </c>
      <c r="K149" s="129">
        <v>1</v>
      </c>
    </row>
    <row r="150" spans="1:13" s="15" customFormat="1" ht="43.5" customHeight="1" x14ac:dyDescent="0.25">
      <c r="A150" s="137">
        <v>2</v>
      </c>
      <c r="B150" s="138" t="s">
        <v>20</v>
      </c>
      <c r="C150" s="139" t="s">
        <v>74</v>
      </c>
      <c r="D150" s="138" t="s">
        <v>82</v>
      </c>
      <c r="E150" s="140" t="s">
        <v>77</v>
      </c>
      <c r="F150" s="141" t="s">
        <v>123</v>
      </c>
      <c r="G150" s="138">
        <v>1803</v>
      </c>
      <c r="H150" s="142" t="s">
        <v>127</v>
      </c>
      <c r="I150" s="143" t="s">
        <v>14</v>
      </c>
      <c r="J150" s="101" t="s">
        <v>128</v>
      </c>
      <c r="K150" s="50">
        <v>1</v>
      </c>
      <c r="L150" s="49" t="s">
        <v>179</v>
      </c>
      <c r="M150" s="47"/>
    </row>
    <row r="151" spans="1:13" ht="43.5" customHeight="1" x14ac:dyDescent="0.25">
      <c r="A151" s="117">
        <v>1</v>
      </c>
      <c r="B151" s="132" t="s">
        <v>20</v>
      </c>
      <c r="C151" s="131" t="s">
        <v>78</v>
      </c>
      <c r="D151" s="132" t="s">
        <v>19</v>
      </c>
      <c r="E151" s="133" t="s">
        <v>79</v>
      </c>
      <c r="F151" s="134" t="s">
        <v>124</v>
      </c>
      <c r="G151" s="132">
        <v>1810</v>
      </c>
      <c r="H151" s="122" t="s">
        <v>125</v>
      </c>
      <c r="I151" s="123" t="s">
        <v>14</v>
      </c>
      <c r="J151" s="82" t="s">
        <v>126</v>
      </c>
      <c r="K151" s="129">
        <v>1</v>
      </c>
    </row>
  </sheetData>
  <phoneticPr fontId="31" type="noConversion"/>
  <conditionalFormatting sqref="E64 E67 E47:E62">
    <cfRule type="duplicateValues" dxfId="6" priority="16"/>
  </conditionalFormatting>
  <conditionalFormatting sqref="E47:E67">
    <cfRule type="duplicateValues" dxfId="5" priority="17"/>
  </conditionalFormatting>
  <conditionalFormatting sqref="E68">
    <cfRule type="duplicateValues" dxfId="4" priority="3"/>
  </conditionalFormatting>
  <conditionalFormatting sqref="E68">
    <cfRule type="duplicateValues" dxfId="3" priority="4"/>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C13" sqref="C13:C15"/>
    </sheetView>
  </sheetViews>
  <sheetFormatPr defaultRowHeight="15" x14ac:dyDescent="0.25"/>
  <cols>
    <col min="1" max="1" width="15.28515625" bestFit="1" customWidth="1"/>
    <col min="2" max="2" width="16.5703125" bestFit="1" customWidth="1"/>
    <col min="3" max="3" width="13.7109375" bestFit="1" customWidth="1"/>
    <col min="4" max="4" width="15.140625" bestFit="1" customWidth="1"/>
    <col min="5" max="5" width="11.42578125" bestFit="1" customWidth="1"/>
  </cols>
  <sheetData>
    <row r="1" spans="1:5" x14ac:dyDescent="0.25">
      <c r="A1" s="59" t="s">
        <v>323</v>
      </c>
      <c r="B1" s="59" t="s">
        <v>324</v>
      </c>
      <c r="C1" s="59" t="s">
        <v>0</v>
      </c>
      <c r="D1" s="59" t="s">
        <v>325</v>
      </c>
      <c r="E1" s="59" t="s">
        <v>326</v>
      </c>
    </row>
    <row r="2" spans="1:5" x14ac:dyDescent="0.25">
      <c r="A2" s="58" t="s">
        <v>328</v>
      </c>
      <c r="B2" s="58" t="s">
        <v>329</v>
      </c>
      <c r="C2" s="58" t="s">
        <v>330</v>
      </c>
      <c r="D2" s="58" t="s">
        <v>333</v>
      </c>
      <c r="E2" s="58" t="s">
        <v>331</v>
      </c>
    </row>
    <row r="3" spans="1:5" x14ac:dyDescent="0.25">
      <c r="A3" s="58" t="s">
        <v>279</v>
      </c>
      <c r="B3" s="58" t="s">
        <v>322</v>
      </c>
      <c r="C3" s="58" t="s">
        <v>296</v>
      </c>
      <c r="D3" s="58" t="s">
        <v>200</v>
      </c>
      <c r="E3" s="58" t="s">
        <v>327</v>
      </c>
    </row>
    <row r="4" spans="1:5" x14ac:dyDescent="0.25">
      <c r="A4" s="58" t="s">
        <v>224</v>
      </c>
      <c r="B4" s="58" t="s">
        <v>332</v>
      </c>
      <c r="C4" s="58" t="s">
        <v>223</v>
      </c>
      <c r="D4" s="58" t="s">
        <v>333</v>
      </c>
      <c r="E4" s="58" t="s">
        <v>327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19"/>
  <sheetViews>
    <sheetView topLeftCell="A14" zoomScale="71" zoomScaleNormal="71" workbookViewId="0">
      <selection activeCell="E19" sqref="E19"/>
    </sheetView>
  </sheetViews>
  <sheetFormatPr defaultRowHeight="15" x14ac:dyDescent="0.25"/>
  <cols>
    <col min="1" max="1" width="6" style="29" bestFit="1" customWidth="1"/>
    <col min="2" max="2" width="20.140625" customWidth="1"/>
    <col min="3" max="3" width="13.140625" bestFit="1" customWidth="1"/>
    <col min="4" max="4" width="17.7109375" bestFit="1" customWidth="1"/>
    <col min="5" max="5" width="13.140625" bestFit="1" customWidth="1"/>
    <col min="6" max="6" width="83.28515625" bestFit="1" customWidth="1"/>
    <col min="7" max="7" width="11.85546875" bestFit="1" customWidth="1"/>
    <col min="8" max="8" width="18.85546875" bestFit="1" customWidth="1"/>
    <col min="9" max="9" width="8.42578125" bestFit="1" customWidth="1"/>
    <col min="10" max="10" width="21.5703125" bestFit="1" customWidth="1"/>
    <col min="11" max="11" width="9.28515625" bestFit="1" customWidth="1"/>
  </cols>
  <sheetData>
    <row r="1" spans="1:14" ht="15.75" x14ac:dyDescent="0.25">
      <c r="A1" s="30" t="s">
        <v>2</v>
      </c>
      <c r="B1" s="7" t="s">
        <v>10</v>
      </c>
      <c r="C1" s="22" t="s">
        <v>80</v>
      </c>
      <c r="D1" s="7" t="s">
        <v>1</v>
      </c>
      <c r="E1" s="7" t="s">
        <v>3</v>
      </c>
      <c r="F1" s="8" t="s">
        <v>11</v>
      </c>
      <c r="G1" s="7" t="s">
        <v>12</v>
      </c>
      <c r="H1" s="9" t="s">
        <v>0</v>
      </c>
      <c r="I1" s="11" t="s">
        <v>13</v>
      </c>
      <c r="J1" s="10" t="s">
        <v>15</v>
      </c>
      <c r="K1" s="12" t="s">
        <v>9</v>
      </c>
    </row>
    <row r="2" spans="1:14" ht="43.5" hidden="1" customHeight="1" x14ac:dyDescent="0.25">
      <c r="A2" s="39">
        <v>103</v>
      </c>
      <c r="B2" s="40" t="s">
        <v>433</v>
      </c>
      <c r="C2" s="41">
        <v>43904</v>
      </c>
      <c r="D2" s="40" t="s">
        <v>457</v>
      </c>
      <c r="E2" s="44">
        <v>200523887</v>
      </c>
      <c r="F2" s="42" t="s">
        <v>456</v>
      </c>
      <c r="G2" s="40">
        <v>1946</v>
      </c>
      <c r="H2" s="10" t="s">
        <v>458</v>
      </c>
      <c r="I2" s="10" t="s">
        <v>14</v>
      </c>
      <c r="J2" s="10" t="s">
        <v>459</v>
      </c>
      <c r="K2" s="12">
        <v>1</v>
      </c>
      <c r="L2" s="48"/>
      <c r="M2" s="46"/>
    </row>
    <row r="3" spans="1:14" ht="43.5" customHeight="1" x14ac:dyDescent="0.25">
      <c r="A3" s="39">
        <v>81</v>
      </c>
      <c r="B3" s="45" t="s">
        <v>396</v>
      </c>
      <c r="C3" s="41">
        <v>43793</v>
      </c>
      <c r="D3" s="40" t="s">
        <v>19</v>
      </c>
      <c r="E3" s="44">
        <v>200519955</v>
      </c>
      <c r="F3" s="42" t="s">
        <v>399</v>
      </c>
      <c r="G3" s="40" t="s">
        <v>401</v>
      </c>
      <c r="H3" s="10" t="s">
        <v>402</v>
      </c>
      <c r="I3" s="10" t="s">
        <v>14</v>
      </c>
      <c r="J3" s="10" t="s">
        <v>403</v>
      </c>
      <c r="K3" s="12">
        <v>11</v>
      </c>
      <c r="L3" s="48"/>
      <c r="M3" s="46"/>
      <c r="N3" s="46"/>
    </row>
    <row r="4" spans="1:14" ht="43.5" customHeight="1" x14ac:dyDescent="0.25">
      <c r="A4" s="39">
        <v>80</v>
      </c>
      <c r="B4" s="45" t="s">
        <v>396</v>
      </c>
      <c r="C4" s="41">
        <v>43788</v>
      </c>
      <c r="D4" s="40" t="s">
        <v>19</v>
      </c>
      <c r="E4" s="44">
        <v>200519768</v>
      </c>
      <c r="F4" s="42" t="s">
        <v>398</v>
      </c>
      <c r="G4" s="40" t="s">
        <v>400</v>
      </c>
      <c r="H4" s="10" t="s">
        <v>402</v>
      </c>
      <c r="I4" s="10" t="s">
        <v>14</v>
      </c>
      <c r="J4" s="10" t="s">
        <v>403</v>
      </c>
      <c r="K4" s="12">
        <v>22</v>
      </c>
      <c r="L4" s="48"/>
      <c r="M4" s="46"/>
      <c r="N4" s="46"/>
    </row>
    <row r="5" spans="1:14" ht="43.5" customHeight="1" x14ac:dyDescent="0.25">
      <c r="A5" s="39">
        <v>79</v>
      </c>
      <c r="B5" s="40" t="s">
        <v>396</v>
      </c>
      <c r="C5" s="41">
        <v>43788</v>
      </c>
      <c r="D5" s="40" t="s">
        <v>19</v>
      </c>
      <c r="E5" s="44">
        <v>200519238</v>
      </c>
      <c r="F5" s="42" t="s">
        <v>397</v>
      </c>
      <c r="G5" s="40">
        <v>1032</v>
      </c>
      <c r="H5" s="10" t="s">
        <v>402</v>
      </c>
      <c r="I5" s="10" t="s">
        <v>14</v>
      </c>
      <c r="J5" s="10" t="s">
        <v>403</v>
      </c>
      <c r="K5" s="12">
        <v>1</v>
      </c>
      <c r="L5" s="48"/>
      <c r="M5" s="46"/>
      <c r="N5" s="46"/>
    </row>
    <row r="6" spans="1:14" ht="31.5" hidden="1" x14ac:dyDescent="0.25">
      <c r="A6" s="39">
        <v>84</v>
      </c>
      <c r="B6" s="40" t="s">
        <v>386</v>
      </c>
      <c r="C6" s="41">
        <v>43725</v>
      </c>
      <c r="D6" s="40" t="s">
        <v>392</v>
      </c>
      <c r="E6" s="40">
        <v>200517460</v>
      </c>
      <c r="F6" s="42" t="s">
        <v>391</v>
      </c>
      <c r="G6" s="40">
        <v>1831</v>
      </c>
      <c r="H6" s="10" t="s">
        <v>296</v>
      </c>
      <c r="I6" s="10" t="s">
        <v>310</v>
      </c>
      <c r="J6" s="10" t="s">
        <v>221</v>
      </c>
      <c r="K6" s="12">
        <v>2</v>
      </c>
      <c r="L6" s="46"/>
      <c r="M6" s="46"/>
    </row>
    <row r="7" spans="1:14" ht="94.5" x14ac:dyDescent="0.25">
      <c r="A7" s="39">
        <v>82</v>
      </c>
      <c r="B7" s="40" t="s">
        <v>386</v>
      </c>
      <c r="C7" s="41">
        <v>43712</v>
      </c>
      <c r="D7" s="40" t="s">
        <v>19</v>
      </c>
      <c r="E7" s="40">
        <v>200517050</v>
      </c>
      <c r="F7" s="42" t="s">
        <v>387</v>
      </c>
      <c r="G7" s="40">
        <v>1926</v>
      </c>
      <c r="H7" s="10" t="s">
        <v>89</v>
      </c>
      <c r="I7" s="10" t="s">
        <v>14</v>
      </c>
      <c r="J7" s="10" t="s">
        <v>388</v>
      </c>
      <c r="K7" s="12">
        <v>1</v>
      </c>
      <c r="L7" s="46"/>
      <c r="M7" s="46"/>
    </row>
    <row r="8" spans="1:14" ht="78.75" hidden="1" x14ac:dyDescent="0.25">
      <c r="A8" s="39">
        <v>63</v>
      </c>
      <c r="B8" s="40" t="s">
        <v>306</v>
      </c>
      <c r="C8" s="41">
        <v>43637</v>
      </c>
      <c r="D8" s="40" t="s">
        <v>312</v>
      </c>
      <c r="E8" s="40">
        <v>200514740</v>
      </c>
      <c r="F8" s="42" t="s">
        <v>311</v>
      </c>
      <c r="G8" s="40" t="s">
        <v>89</v>
      </c>
      <c r="H8" s="10" t="s">
        <v>313</v>
      </c>
      <c r="I8" s="10" t="s">
        <v>310</v>
      </c>
      <c r="J8" s="10" t="s">
        <v>245</v>
      </c>
      <c r="K8" s="12">
        <v>32</v>
      </c>
      <c r="L8" s="46"/>
      <c r="M8" s="46"/>
    </row>
    <row r="9" spans="1:14" ht="63" hidden="1" x14ac:dyDescent="0.25">
      <c r="A9" s="39">
        <v>62</v>
      </c>
      <c r="B9" s="40" t="s">
        <v>306</v>
      </c>
      <c r="C9" s="41">
        <v>43637</v>
      </c>
      <c r="D9" s="40" t="s">
        <v>308</v>
      </c>
      <c r="E9" s="40">
        <v>200514741</v>
      </c>
      <c r="F9" s="42" t="s">
        <v>307</v>
      </c>
      <c r="G9" s="40" t="s">
        <v>89</v>
      </c>
      <c r="H9" s="10" t="s">
        <v>309</v>
      </c>
      <c r="I9" s="10" t="s">
        <v>310</v>
      </c>
      <c r="J9" s="10" t="s">
        <v>245</v>
      </c>
      <c r="K9" s="12">
        <v>8</v>
      </c>
      <c r="L9" s="46"/>
      <c r="M9" s="46"/>
    </row>
    <row r="10" spans="1:14" ht="110.25" hidden="1" x14ac:dyDescent="0.25">
      <c r="A10" s="39">
        <v>41</v>
      </c>
      <c r="B10" s="40" t="s">
        <v>207</v>
      </c>
      <c r="C10" s="41">
        <v>43391</v>
      </c>
      <c r="D10" s="40" t="s">
        <v>87</v>
      </c>
      <c r="E10" s="40">
        <v>200506194</v>
      </c>
      <c r="F10" s="42" t="s">
        <v>208</v>
      </c>
      <c r="G10" s="40">
        <v>1741</v>
      </c>
      <c r="H10" s="10" t="s">
        <v>209</v>
      </c>
      <c r="I10" s="10" t="s">
        <v>14</v>
      </c>
      <c r="J10" s="10" t="s">
        <v>130</v>
      </c>
      <c r="K10" s="12">
        <v>1</v>
      </c>
      <c r="L10" s="46"/>
      <c r="M10" s="46"/>
    </row>
    <row r="11" spans="1:14" ht="63" x14ac:dyDescent="0.25">
      <c r="A11" s="39">
        <v>39</v>
      </c>
      <c r="B11" s="40" t="s">
        <v>193</v>
      </c>
      <c r="C11" s="41">
        <v>43365</v>
      </c>
      <c r="D11" s="40" t="s">
        <v>19</v>
      </c>
      <c r="E11" s="40">
        <v>200505243</v>
      </c>
      <c r="F11" s="42" t="s">
        <v>195</v>
      </c>
      <c r="G11" s="40">
        <v>1815</v>
      </c>
      <c r="H11" s="10" t="s">
        <v>196</v>
      </c>
      <c r="I11" s="10" t="s">
        <v>14</v>
      </c>
      <c r="J11" s="10" t="s">
        <v>130</v>
      </c>
      <c r="K11" s="12">
        <v>1</v>
      </c>
      <c r="L11" s="46"/>
      <c r="M11" s="46"/>
    </row>
    <row r="12" spans="1:14" ht="157.5" hidden="1" x14ac:dyDescent="0.25">
      <c r="A12" s="39">
        <v>48</v>
      </c>
      <c r="B12" s="40" t="s">
        <v>213</v>
      </c>
      <c r="C12" s="41">
        <v>43417</v>
      </c>
      <c r="D12" s="40" t="s">
        <v>229</v>
      </c>
      <c r="E12" s="40">
        <v>200507282</v>
      </c>
      <c r="F12" s="42" t="s">
        <v>228</v>
      </c>
      <c r="G12" s="40">
        <v>1811</v>
      </c>
      <c r="H12" s="10" t="s">
        <v>227</v>
      </c>
      <c r="I12" s="10" t="s">
        <v>14</v>
      </c>
      <c r="J12" s="10" t="s">
        <v>200</v>
      </c>
      <c r="K12" s="12">
        <v>1</v>
      </c>
      <c r="L12" s="46"/>
      <c r="M12" s="46"/>
    </row>
    <row r="13" spans="1:14" ht="141.75" hidden="1" x14ac:dyDescent="0.25">
      <c r="A13" s="39">
        <v>47</v>
      </c>
      <c r="B13" s="40" t="s">
        <v>213</v>
      </c>
      <c r="C13" s="41">
        <v>43412</v>
      </c>
      <c r="D13" s="40" t="s">
        <v>229</v>
      </c>
      <c r="E13" s="40">
        <v>200507080</v>
      </c>
      <c r="F13" s="42" t="s">
        <v>226</v>
      </c>
      <c r="G13" s="40">
        <v>1811</v>
      </c>
      <c r="H13" s="10" t="s">
        <v>227</v>
      </c>
      <c r="I13" s="10" t="s">
        <v>14</v>
      </c>
      <c r="J13" s="10" t="s">
        <v>200</v>
      </c>
      <c r="K13" s="12">
        <v>1</v>
      </c>
      <c r="L13" s="46"/>
      <c r="M13" s="46"/>
    </row>
    <row r="14" spans="1:14" ht="94.5" x14ac:dyDescent="0.25">
      <c r="A14" s="39">
        <v>45</v>
      </c>
      <c r="B14" s="40" t="s">
        <v>213</v>
      </c>
      <c r="C14" s="41">
        <v>43404</v>
      </c>
      <c r="D14" s="40" t="s">
        <v>19</v>
      </c>
      <c r="E14" s="40">
        <v>200506721</v>
      </c>
      <c r="F14" s="42" t="s">
        <v>217</v>
      </c>
      <c r="G14" s="40">
        <v>1919</v>
      </c>
      <c r="H14" s="10" t="s">
        <v>198</v>
      </c>
      <c r="I14" s="10" t="s">
        <v>14</v>
      </c>
      <c r="J14" s="10" t="s">
        <v>201</v>
      </c>
      <c r="K14" s="12">
        <v>1</v>
      </c>
      <c r="L14" s="46"/>
      <c r="M14" s="46"/>
    </row>
    <row r="15" spans="1:14" ht="78.75" x14ac:dyDescent="0.25">
      <c r="A15" s="39">
        <v>41</v>
      </c>
      <c r="B15" s="40" t="s">
        <v>207</v>
      </c>
      <c r="C15" s="41" t="s">
        <v>212</v>
      </c>
      <c r="D15" s="40" t="s">
        <v>19</v>
      </c>
      <c r="E15" s="40">
        <v>200506695</v>
      </c>
      <c r="F15" s="42" t="s">
        <v>211</v>
      </c>
      <c r="G15" s="40">
        <v>1819</v>
      </c>
      <c r="H15" s="10" t="s">
        <v>198</v>
      </c>
      <c r="I15" s="10" t="s">
        <v>14</v>
      </c>
      <c r="J15" s="10" t="s">
        <v>201</v>
      </c>
      <c r="K15" s="12">
        <v>1</v>
      </c>
      <c r="L15" s="46"/>
      <c r="M15" s="46"/>
    </row>
    <row r="16" spans="1:14" ht="78.75" x14ac:dyDescent="0.25">
      <c r="A16" s="39">
        <v>40</v>
      </c>
      <c r="B16" s="40" t="s">
        <v>207</v>
      </c>
      <c r="C16" s="41">
        <v>43390</v>
      </c>
      <c r="D16" s="40" t="s">
        <v>19</v>
      </c>
      <c r="E16" s="40">
        <v>200506153</v>
      </c>
      <c r="F16" s="42" t="s">
        <v>210</v>
      </c>
      <c r="G16" s="40">
        <v>1818</v>
      </c>
      <c r="H16" s="10" t="s">
        <v>198</v>
      </c>
      <c r="I16" s="10" t="s">
        <v>14</v>
      </c>
      <c r="J16" s="10" t="s">
        <v>201</v>
      </c>
      <c r="K16" s="12">
        <v>1</v>
      </c>
      <c r="L16" s="46"/>
      <c r="M16" s="46"/>
    </row>
    <row r="17" spans="1:13" ht="43.5" customHeight="1" x14ac:dyDescent="0.25">
      <c r="A17" s="39">
        <v>112</v>
      </c>
      <c r="B17" s="40" t="s">
        <v>483</v>
      </c>
      <c r="C17" s="41">
        <v>43931</v>
      </c>
      <c r="D17" s="40" t="s">
        <v>219</v>
      </c>
      <c r="E17" s="74">
        <v>200525027</v>
      </c>
      <c r="F17" s="42" t="s">
        <v>489</v>
      </c>
      <c r="G17" s="40">
        <v>1925</v>
      </c>
      <c r="H17" s="10" t="s">
        <v>461</v>
      </c>
      <c r="I17" s="10" t="s">
        <v>14</v>
      </c>
      <c r="J17" s="10" t="s">
        <v>462</v>
      </c>
      <c r="K17" s="12">
        <v>1</v>
      </c>
      <c r="L17" s="46"/>
      <c r="M17" s="46"/>
    </row>
    <row r="18" spans="1:13" ht="43.5" customHeight="1" x14ac:dyDescent="0.25">
      <c r="A18" s="39">
        <v>109</v>
      </c>
      <c r="B18" s="40" t="s">
        <v>433</v>
      </c>
      <c r="C18" s="41">
        <v>43921</v>
      </c>
      <c r="D18" s="40" t="s">
        <v>479</v>
      </c>
      <c r="E18" s="74">
        <v>200525254</v>
      </c>
      <c r="F18" s="42" t="s">
        <v>508</v>
      </c>
      <c r="G18" s="40">
        <v>1952</v>
      </c>
      <c r="H18" s="10" t="s">
        <v>480</v>
      </c>
      <c r="I18" s="10" t="s">
        <v>14</v>
      </c>
      <c r="J18" s="60" t="s">
        <v>200</v>
      </c>
      <c r="K18" s="12">
        <v>1</v>
      </c>
      <c r="L18" s="48"/>
      <c r="M18" s="46"/>
    </row>
    <row r="19" spans="1:13" ht="43.5" customHeight="1" x14ac:dyDescent="0.25">
      <c r="A19" s="39">
        <v>111</v>
      </c>
      <c r="B19" s="40" t="s">
        <v>483</v>
      </c>
      <c r="C19" s="41">
        <v>43930</v>
      </c>
      <c r="D19" s="40" t="s">
        <v>487</v>
      </c>
      <c r="E19" s="40">
        <v>200524993</v>
      </c>
      <c r="F19" s="42" t="s">
        <v>486</v>
      </c>
      <c r="G19" s="40">
        <v>1835</v>
      </c>
      <c r="H19" s="40" t="s">
        <v>488</v>
      </c>
      <c r="I19" s="10" t="s">
        <v>14</v>
      </c>
      <c r="J19" s="10" t="s">
        <v>429</v>
      </c>
      <c r="K19" s="12">
        <v>1</v>
      </c>
      <c r="L19" s="48" t="s">
        <v>498</v>
      </c>
      <c r="M19" s="46"/>
    </row>
  </sheetData>
  <autoFilter ref="A1:K16">
    <filterColumn colId="3">
      <filters>
        <filter val="P1053370"/>
      </filters>
    </filterColumn>
  </autoFilter>
  <conditionalFormatting sqref="E2">
    <cfRule type="duplicateValues" dxfId="2" priority="5"/>
  </conditionalFormatting>
  <conditionalFormatting sqref="E17">
    <cfRule type="duplicateValues" dxfId="1" priority="4"/>
  </conditionalFormatting>
  <conditionalFormatting sqref="E18">
    <cfRule type="duplicateValues" dxfId="0"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PCBA Monthly PPM</vt:lpstr>
      <vt:lpstr>Sheet2</vt:lpstr>
      <vt:lpstr>Sheet1</vt:lpstr>
      <vt:lpstr>Sheet3</vt:lpstr>
      <vt:lpstr>SQ DMR Tracking</vt:lpstr>
      <vt:lpstr>dry solder joint</vt:lpstr>
      <vt:lpstr>removed</vt:lpstr>
    </vt:vector>
  </TitlesOfParts>
  <Company>Advanced Energy Industries,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dc:creator>
  <cp:lastModifiedBy>Yi-Von Soo</cp:lastModifiedBy>
  <dcterms:created xsi:type="dcterms:W3CDTF">2010-04-23T03:41:14Z</dcterms:created>
  <dcterms:modified xsi:type="dcterms:W3CDTF">2021-04-29T06:29:44Z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Plexus Penang Seaside DPPM Report for WK03 2018.xlsx</vt:lpwstr>
  </property>
</Properties>
</file>