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ap\mfg\PenaData\APAC_Operations\SQE\SEASIDE DATABASE\Gee\Plexus DPPM\Plexus DPPM 2025\PCB Yan Tat - Copy\"/>
    </mc:Choice>
  </mc:AlternateContent>
  <bookViews>
    <workbookView xWindow="-105" yWindow="-105" windowWidth="19425" windowHeight="10425" tabRatio="757"/>
  </bookViews>
  <sheets>
    <sheet name="Monthly DPPM(YANTAT)" sheetId="204" r:id="rId1"/>
    <sheet name="Monthly PPM (NPI)" sheetId="342" state="hidden" r:id="rId2"/>
    <sheet name="High Risk PPM" sheetId="341" state="hidden" r:id="rId3"/>
    <sheet name="Defect Tracking sheet" sheetId="345" r:id="rId4"/>
    <sheet name="SQ tracking sheet (NPI) " sheetId="343" state="hidden" r:id="rId5"/>
    <sheet name="High Risk" sheetId="338" state="hidden" r:id="rId6"/>
    <sheet name="Sheet2" sheetId="5" state="hidden" r:id="rId7"/>
    <sheet name="Sheet6" sheetId="45" state="hidden" r:id="rId8"/>
    <sheet name="Sheet4" sheetId="42" state="hidden" r:id="rId9"/>
    <sheet name="Sheet1" sheetId="21" state="hidden" r:id="rId10"/>
  </sheets>
  <externalReferences>
    <externalReference r:id="rId11"/>
  </externalReferences>
  <definedNames>
    <definedName name="_xlnm._FilterDatabase" localSheetId="4" hidden="1">'SQ tracking sheet (NPI) '!$A$1:$J$15</definedName>
    <definedName name="ParetoBaseCell" localSheetId="2">#REF!</definedName>
    <definedName name="ParetoBaseCell" localSheetId="0">#REF!</definedName>
    <definedName name="ParetoBaseCell" localSheetId="1">#REF!</definedName>
    <definedName name="ParetoBaseCell" localSheetId="4">#REF!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2" hidden="1">'High Risk PPM'!#REF!</definedName>
    <definedName name="Z_E566C964_8440_47BA_84DA_DB686E4030CF_.wvu.Cols" localSheetId="0" hidden="1">'Monthly DPPM(YANTAT)'!#REF!</definedName>
    <definedName name="Z_E566C964_8440_47BA_84DA_DB686E4030CF_.wvu.Cols" localSheetId="1" hidden="1">'Monthly PPM (NPI)'!#REF!</definedName>
    <definedName name="Z_E95D547C_F61D_4582_8F2B_A3E858BC7A05_.wvu.Cols" localSheetId="2" hidden="1">'High Risk PPM'!#REF!</definedName>
    <definedName name="Z_E95D547C_F61D_4582_8F2B_A3E858BC7A05_.wvu.Cols" localSheetId="0" hidden="1">'Monthly DPPM(YANTAT)'!#REF!</definedName>
    <definedName name="Z_E95D547C_F61D_4582_8F2B_A3E858BC7A05_.wvu.Cols" localSheetId="1" hidden="1">'Monthly PPM (NPI)'!#REF!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04" l="1"/>
  <c r="F12" i="204"/>
  <c r="E12" i="204"/>
  <c r="E37" i="204" l="1"/>
  <c r="F37" i="204"/>
  <c r="H37" i="204"/>
  <c r="E38" i="204"/>
  <c r="F38" i="204"/>
  <c r="H38" i="204"/>
  <c r="E39" i="204"/>
  <c r="F39" i="204"/>
  <c r="H39" i="204"/>
  <c r="E40" i="204"/>
  <c r="F40" i="204"/>
  <c r="H40" i="204"/>
  <c r="E41" i="204"/>
  <c r="F41" i="204"/>
  <c r="H41" i="204"/>
  <c r="E42" i="204"/>
  <c r="F42" i="204"/>
  <c r="H42" i="204"/>
  <c r="E43" i="204"/>
  <c r="F43" i="204"/>
  <c r="H43" i="204"/>
  <c r="E44" i="204"/>
  <c r="F44" i="204"/>
  <c r="H44" i="204"/>
  <c r="E45" i="204"/>
  <c r="F45" i="204"/>
  <c r="H45" i="204"/>
  <c r="E46" i="204"/>
  <c r="F46" i="204"/>
  <c r="H46" i="204"/>
  <c r="E47" i="204"/>
  <c r="F47" i="204"/>
  <c r="H47" i="204"/>
  <c r="E48" i="204"/>
  <c r="F48" i="204"/>
  <c r="H48" i="204"/>
  <c r="H13" i="204"/>
  <c r="E13" i="204"/>
  <c r="F13" i="204"/>
  <c r="H14" i="204"/>
  <c r="E14" i="204"/>
  <c r="F14" i="204"/>
  <c r="E15" i="204" l="1"/>
  <c r="F15" i="204"/>
  <c r="H15" i="204"/>
  <c r="H16" i="204"/>
  <c r="E16" i="204"/>
  <c r="F16" i="204"/>
  <c r="H17" i="204"/>
  <c r="H18" i="204"/>
  <c r="H19" i="204"/>
  <c r="E17" i="204"/>
  <c r="F17" i="204"/>
  <c r="E18" i="204"/>
  <c r="F18" i="204"/>
  <c r="E19" i="204"/>
  <c r="F19" i="204"/>
  <c r="H20" i="204" l="1"/>
  <c r="H21" i="204"/>
  <c r="F20" i="204"/>
  <c r="F21" i="204"/>
  <c r="F22" i="204"/>
  <c r="F23" i="204"/>
  <c r="F24" i="204"/>
  <c r="E20" i="204"/>
  <c r="E21" i="204"/>
  <c r="E22" i="204"/>
  <c r="E23" i="204"/>
  <c r="E24" i="204"/>
  <c r="H22" i="204"/>
  <c r="H23" i="204"/>
  <c r="H24" i="204" l="1"/>
  <c r="H25" i="204" l="1"/>
  <c r="E25" i="204"/>
  <c r="F25" i="204"/>
  <c r="H26" i="204" l="1"/>
  <c r="E26" i="204"/>
  <c r="F26" i="204"/>
  <c r="H27" i="204"/>
  <c r="H28" i="204"/>
  <c r="E27" i="204"/>
  <c r="F27" i="204"/>
  <c r="E28" i="204"/>
  <c r="F28" i="204"/>
  <c r="H29" i="204"/>
  <c r="E29" i="204"/>
  <c r="F29" i="204"/>
  <c r="H30" i="204"/>
  <c r="E30" i="204"/>
  <c r="F30" i="204"/>
  <c r="H31" i="204"/>
  <c r="E31" i="204"/>
  <c r="F31" i="204"/>
  <c r="H32" i="204"/>
  <c r="E32" i="204"/>
  <c r="F32" i="204"/>
  <c r="H33" i="204"/>
  <c r="E33" i="204"/>
  <c r="F33" i="204"/>
  <c r="H34" i="204"/>
  <c r="E34" i="204"/>
  <c r="F34" i="204"/>
  <c r="H36" i="204"/>
  <c r="E35" i="204"/>
  <c r="F35" i="204"/>
  <c r="H35" i="204"/>
  <c r="E36" i="204"/>
  <c r="F36" i="204"/>
  <c r="H48" i="341" l="1"/>
  <c r="H47" i="341"/>
  <c r="H46" i="341"/>
  <c r="H45" i="341"/>
  <c r="H44" i="341"/>
  <c r="H43" i="341"/>
  <c r="H42" i="341"/>
  <c r="H41" i="341"/>
  <c r="H40" i="341"/>
  <c r="H39" i="341"/>
  <c r="H38" i="341"/>
  <c r="B64" i="341"/>
  <c r="H64" i="341" s="1"/>
  <c r="B63" i="341"/>
  <c r="E63" i="341" s="1"/>
  <c r="B62" i="341"/>
  <c r="F62" i="341" s="1"/>
  <c r="B61" i="341"/>
  <c r="F61" i="341" s="1"/>
  <c r="B60" i="341"/>
  <c r="B59" i="341"/>
  <c r="F59" i="341" s="1"/>
  <c r="B58" i="341"/>
  <c r="F58" i="341" s="1"/>
  <c r="B57" i="341"/>
  <c r="F57" i="341" s="1"/>
  <c r="B56" i="341"/>
  <c r="F56" i="341" s="1"/>
  <c r="B55" i="341"/>
  <c r="E55" i="341" s="1"/>
  <c r="B54" i="341"/>
  <c r="F54" i="341" s="1"/>
  <c r="B53" i="341"/>
  <c r="E53" i="341" s="1"/>
  <c r="B52" i="341"/>
  <c r="E52" i="341" s="1"/>
  <c r="B51" i="341"/>
  <c r="H49" i="341" s="1"/>
  <c r="B37" i="341"/>
  <c r="H37" i="341" s="1"/>
  <c r="B36" i="341"/>
  <c r="B35" i="341"/>
  <c r="F35" i="341" s="1"/>
  <c r="B34" i="341"/>
  <c r="E34" i="341" s="1"/>
  <c r="B33" i="341"/>
  <c r="F33" i="341" s="1"/>
  <c r="B32" i="341"/>
  <c r="F32" i="341" s="1"/>
  <c r="B31" i="341"/>
  <c r="F31" i="341" s="1"/>
  <c r="B30" i="341"/>
  <c r="F30" i="341" s="1"/>
  <c r="B29" i="341"/>
  <c r="B28" i="341"/>
  <c r="E28" i="341" s="1"/>
  <c r="B27" i="341"/>
  <c r="E27" i="341" s="1"/>
  <c r="B26" i="341"/>
  <c r="E26" i="341" s="1"/>
  <c r="B25" i="341"/>
  <c r="F25" i="341" s="1"/>
  <c r="B24" i="341"/>
  <c r="B23" i="341"/>
  <c r="F23" i="341" s="1"/>
  <c r="B22" i="341"/>
  <c r="F22" i="341" s="1"/>
  <c r="B21" i="341"/>
  <c r="E21" i="341" s="1"/>
  <c r="B20" i="341"/>
  <c r="E20" i="341" s="1"/>
  <c r="B19" i="341"/>
  <c r="B18" i="341"/>
  <c r="F18" i="341" s="1"/>
  <c r="B17" i="341"/>
  <c r="F17" i="341" s="1"/>
  <c r="B16" i="341"/>
  <c r="E16" i="341" s="1"/>
  <c r="B15" i="341"/>
  <c r="F15" i="341" s="1"/>
  <c r="B13" i="341"/>
  <c r="B12" i="341"/>
  <c r="F12" i="341" s="1"/>
  <c r="B11" i="341"/>
  <c r="F11" i="341" s="1"/>
  <c r="B10" i="341"/>
  <c r="E10" i="341" s="1"/>
  <c r="B9" i="341"/>
  <c r="E9" i="341" s="1"/>
  <c r="B8" i="341"/>
  <c r="F8" i="341" s="1"/>
  <c r="B7" i="341"/>
  <c r="F7" i="341" s="1"/>
  <c r="B6" i="341"/>
  <c r="F6" i="341" s="1"/>
  <c r="B5" i="341"/>
  <c r="E5" i="341" s="1"/>
  <c r="B4" i="341"/>
  <c r="E4" i="341" s="1"/>
  <c r="B3" i="341"/>
  <c r="F3" i="341" s="1"/>
  <c r="F50" i="341"/>
  <c r="E50" i="341"/>
  <c r="F49" i="341"/>
  <c r="E49" i="341"/>
  <c r="F48" i="341"/>
  <c r="E48" i="341"/>
  <c r="F47" i="341"/>
  <c r="E47" i="341"/>
  <c r="F46" i="341"/>
  <c r="E46" i="341"/>
  <c r="F45" i="341"/>
  <c r="E45" i="341"/>
  <c r="F44" i="341"/>
  <c r="E44" i="341"/>
  <c r="F43" i="341"/>
  <c r="E43" i="341"/>
  <c r="F42" i="341"/>
  <c r="E42" i="341"/>
  <c r="F41" i="341"/>
  <c r="E41" i="341"/>
  <c r="F40" i="341"/>
  <c r="E40" i="341"/>
  <c r="F39" i="341"/>
  <c r="E39" i="341"/>
  <c r="F38" i="341"/>
  <c r="E38" i="341"/>
  <c r="D2" i="341"/>
  <c r="C2" i="341"/>
  <c r="D2" i="204"/>
  <c r="H11" i="342"/>
  <c r="H12" i="342"/>
  <c r="H13" i="342"/>
  <c r="E11" i="342"/>
  <c r="F11" i="342"/>
  <c r="C2" i="342"/>
  <c r="D2" i="342"/>
  <c r="B2" i="342"/>
  <c r="H14" i="342"/>
  <c r="F14" i="342"/>
  <c r="E14" i="342"/>
  <c r="F13" i="342"/>
  <c r="E13" i="342"/>
  <c r="F12" i="342"/>
  <c r="E12" i="342"/>
  <c r="F55" i="341" l="1"/>
  <c r="F52" i="341"/>
  <c r="E31" i="341"/>
  <c r="F53" i="341"/>
  <c r="F9" i="341"/>
  <c r="F4" i="341"/>
  <c r="E62" i="341"/>
  <c r="E8" i="341"/>
  <c r="E35" i="341"/>
  <c r="F10" i="341"/>
  <c r="E32" i="341"/>
  <c r="E61" i="341"/>
  <c r="F63" i="341"/>
  <c r="F28" i="341"/>
  <c r="E11" i="341"/>
  <c r="F20" i="341"/>
  <c r="E3" i="341"/>
  <c r="E57" i="341"/>
  <c r="H63" i="341"/>
  <c r="E25" i="341"/>
  <c r="F64" i="341"/>
  <c r="E64" i="341"/>
  <c r="E17" i="341"/>
  <c r="H60" i="341"/>
  <c r="H62" i="341"/>
  <c r="H15" i="341"/>
  <c r="B14" i="341"/>
  <c r="H13" i="341" s="1"/>
  <c r="H61" i="341"/>
  <c r="E54" i="341"/>
  <c r="E33" i="341"/>
  <c r="H36" i="341"/>
  <c r="H56" i="341"/>
  <c r="H31" i="341"/>
  <c r="E30" i="341"/>
  <c r="H24" i="341"/>
  <c r="F16" i="341"/>
  <c r="H23" i="341"/>
  <c r="E23" i="341"/>
  <c r="H3" i="341"/>
  <c r="E15" i="341"/>
  <c r="H18" i="341"/>
  <c r="F36" i="341"/>
  <c r="H33" i="341"/>
  <c r="F5" i="341"/>
  <c r="F21" i="341"/>
  <c r="E37" i="341"/>
  <c r="H8" i="341"/>
  <c r="H26" i="341"/>
  <c r="E36" i="341"/>
  <c r="H25" i="341"/>
  <c r="E6" i="341"/>
  <c r="F27" i="341"/>
  <c r="F37" i="341"/>
  <c r="H9" i="341"/>
  <c r="H35" i="341"/>
  <c r="H11" i="341"/>
  <c r="H20" i="341"/>
  <c r="H21" i="341"/>
  <c r="F34" i="341"/>
  <c r="E18" i="341"/>
  <c r="E2" i="342"/>
  <c r="E59" i="341"/>
  <c r="F26" i="341"/>
  <c r="H4" i="341"/>
  <c r="H19" i="341"/>
  <c r="H27" i="341"/>
  <c r="H57" i="341"/>
  <c r="H30" i="341"/>
  <c r="B2" i="204"/>
  <c r="F2" i="204" s="1"/>
  <c r="F2" i="342"/>
  <c r="H32" i="341"/>
  <c r="H52" i="341"/>
  <c r="E22" i="341"/>
  <c r="H34" i="341"/>
  <c r="H14" i="341"/>
  <c r="H6" i="341"/>
  <c r="H28" i="341"/>
  <c r="H53" i="341"/>
  <c r="H10" i="341"/>
  <c r="F24" i="341"/>
  <c r="E7" i="341"/>
  <c r="H7" i="341"/>
  <c r="F19" i="341"/>
  <c r="H17" i="341"/>
  <c r="E12" i="341"/>
  <c r="F29" i="341"/>
  <c r="E58" i="341"/>
  <c r="H29" i="341"/>
  <c r="E29" i="341"/>
  <c r="E60" i="341"/>
  <c r="E56" i="341"/>
  <c r="H5" i="341"/>
  <c r="E13" i="341"/>
  <c r="H16" i="341"/>
  <c r="F13" i="341"/>
  <c r="H22" i="341"/>
  <c r="H55" i="341"/>
  <c r="E51" i="341"/>
  <c r="H59" i="341"/>
  <c r="H50" i="341"/>
  <c r="H58" i="341"/>
  <c r="C2" i="204"/>
  <c r="H54" i="341"/>
  <c r="E24" i="341"/>
  <c r="F51" i="341"/>
  <c r="H51" i="341"/>
  <c r="F60" i="341"/>
  <c r="B2" i="341"/>
  <c r="E19" i="341"/>
  <c r="H12" i="341" l="1"/>
  <c r="F14" i="341"/>
  <c r="E14" i="341"/>
  <c r="E2" i="204"/>
  <c r="F2" i="341"/>
  <c r="E2" i="341"/>
</calcChain>
</file>

<file path=xl/sharedStrings.xml><?xml version="1.0" encoding="utf-8"?>
<sst xmlns="http://schemas.openxmlformats.org/spreadsheetml/2006/main" count="4253" uniqueCount="1322">
  <si>
    <t>Part No.</t>
  </si>
  <si>
    <t>Connector insert reversely</t>
  </si>
  <si>
    <t>Not meet installation spec.</t>
  </si>
  <si>
    <t>Backward PTH component</t>
  </si>
  <si>
    <t>Jumper wire - improper instllation</t>
  </si>
  <si>
    <t>Cable - improper installation</t>
  </si>
  <si>
    <t>Hardware issue</t>
  </si>
  <si>
    <t>similar parts swapped on location</t>
  </si>
  <si>
    <t>Foreign material installed</t>
  </si>
  <si>
    <t>Pin not insert into PTH</t>
  </si>
  <si>
    <t>COMPONENT FAILURE</t>
  </si>
  <si>
    <t>No.</t>
  </si>
  <si>
    <t>DMR No.</t>
  </si>
  <si>
    <t>Goods Receipt</t>
  </si>
  <si>
    <t>Defect Quantity</t>
  </si>
  <si>
    <t>Notification Count</t>
  </si>
  <si>
    <t>Count PPM</t>
  </si>
  <si>
    <t>Goal</t>
  </si>
  <si>
    <t>Quantity</t>
  </si>
  <si>
    <t>Cal. year / month</t>
  </si>
  <si>
    <t>Long Text</t>
  </si>
  <si>
    <t>Lot Code</t>
  </si>
  <si>
    <t>WRONG PART</t>
  </si>
  <si>
    <t>SOLDER ISSUE</t>
  </si>
  <si>
    <t>IMPROPER INSTALLATION</t>
  </si>
  <si>
    <t>BACKWARD PART</t>
  </si>
  <si>
    <t>MISSING PART</t>
  </si>
  <si>
    <t>DAMAGED</t>
  </si>
  <si>
    <t>ELECTRICAL OPEN/SHORT</t>
  </si>
  <si>
    <t>33070006-05</t>
  </si>
  <si>
    <t>MULTIPLE FAILURES</t>
  </si>
  <si>
    <t>Defect Code</t>
  </si>
  <si>
    <t>Other</t>
  </si>
  <si>
    <t>3 mo Avg</t>
  </si>
  <si>
    <t>Overall Result</t>
  </si>
  <si>
    <t>3051106-01</t>
  </si>
  <si>
    <t>3051106-04</t>
  </si>
  <si>
    <t>Monthly PPM</t>
  </si>
  <si>
    <t>COMPONENT ISSUE</t>
  </si>
  <si>
    <t>3054108-10</t>
  </si>
  <si>
    <t>1/2014</t>
  </si>
  <si>
    <t>2/2014</t>
  </si>
  <si>
    <t>3/2014</t>
  </si>
  <si>
    <t>4/2014</t>
  </si>
  <si>
    <t>5/2014</t>
  </si>
  <si>
    <t>6/2014</t>
  </si>
  <si>
    <t>7/2014</t>
  </si>
  <si>
    <t>8/2014</t>
  </si>
  <si>
    <t>9/2014</t>
  </si>
  <si>
    <t>10/2014</t>
  </si>
  <si>
    <t>11/2014</t>
  </si>
  <si>
    <t>12/2014</t>
  </si>
  <si>
    <t>1/2015</t>
  </si>
  <si>
    <t>2/2015</t>
  </si>
  <si>
    <t>3/2015</t>
  </si>
  <si>
    <t>4/2015</t>
  </si>
  <si>
    <t>5/2015</t>
  </si>
  <si>
    <t>6/2015</t>
  </si>
  <si>
    <t>7/2015</t>
  </si>
  <si>
    <t>8/2015</t>
  </si>
  <si>
    <t>9/2015</t>
  </si>
  <si>
    <t>10/2015</t>
  </si>
  <si>
    <t>11/2015</t>
  </si>
  <si>
    <t>12/2015</t>
  </si>
  <si>
    <t>01/2016</t>
  </si>
  <si>
    <t>02/2016</t>
  </si>
  <si>
    <t>03/2016</t>
  </si>
  <si>
    <t>04/2016</t>
  </si>
  <si>
    <t>05/2016</t>
  </si>
  <si>
    <t>06/2016</t>
  </si>
  <si>
    <t>07/2016</t>
  </si>
  <si>
    <t>08/2016</t>
  </si>
  <si>
    <t>09/2016</t>
  </si>
  <si>
    <t>10/2016</t>
  </si>
  <si>
    <t>11/2016</t>
  </si>
  <si>
    <t>33020146-07</t>
  </si>
  <si>
    <t>12/2016</t>
  </si>
  <si>
    <t>1/2017</t>
  </si>
  <si>
    <t>2/2017</t>
  </si>
  <si>
    <t>3/2017</t>
  </si>
  <si>
    <t>4/2017</t>
  </si>
  <si>
    <t>5/2017</t>
  </si>
  <si>
    <t>6/2017</t>
  </si>
  <si>
    <t>7/2017</t>
  </si>
  <si>
    <t>8/2017</t>
  </si>
  <si>
    <t>9/2017</t>
  </si>
  <si>
    <t>10/2017</t>
  </si>
  <si>
    <t>11/2017</t>
  </si>
  <si>
    <t>33000208-01</t>
  </si>
  <si>
    <t>12/2017</t>
  </si>
  <si>
    <t>33070037-04</t>
  </si>
  <si>
    <t>33070037-08</t>
  </si>
  <si>
    <t>33000236-01</t>
  </si>
  <si>
    <t>33000225-11</t>
  </si>
  <si>
    <t>33070006-02</t>
  </si>
  <si>
    <t>Table</t>
  </si>
  <si>
    <t>Not. Create Date</t>
  </si>
  <si>
    <t>Notification</t>
  </si>
  <si>
    <t>Failure Group</t>
  </si>
  <si>
    <t/>
  </si>
  <si>
    <t>Failure Code</t>
  </si>
  <si>
    <t>Assembly</t>
  </si>
  <si>
    <t>Prod, hier. level 3</t>
  </si>
  <si>
    <t>Originator</t>
  </si>
  <si>
    <t>Plant</t>
  </si>
  <si>
    <t>Material</t>
  </si>
  <si>
    <t>MRP Controller</t>
  </si>
  <si>
    <t>Equipment</t>
  </si>
  <si>
    <t>Failure Location</t>
  </si>
  <si>
    <t>Vendor</t>
  </si>
  <si>
    <t>SUPPLIER QUALITY ISSUE</t>
  </si>
  <si>
    <t>D/SQ</t>
  </si>
  <si>
    <t>PCBA</t>
  </si>
  <si>
    <t>CH01</t>
  </si>
  <si>
    <t>Advanced Energy Shenzen</t>
  </si>
  <si>
    <t>110803</t>
  </si>
  <si>
    <t>EMI Asia Limited</t>
  </si>
  <si>
    <t>1814</t>
  </si>
  <si>
    <t>Long Text Line 1</t>
  </si>
  <si>
    <t>Long Text Line 2</t>
  </si>
  <si>
    <t>Long Text Line 3</t>
  </si>
  <si>
    <t>Long Text Line 4</t>
  </si>
  <si>
    <t>#</t>
  </si>
  <si>
    <t>33000225-13</t>
  </si>
  <si>
    <t>Not assigned</t>
  </si>
  <si>
    <t>33000225-10</t>
  </si>
  <si>
    <t>E/MU1/UNIT</t>
  </si>
  <si>
    <t>000900080000800</t>
  </si>
  <si>
    <t>Common Parts</t>
  </si>
  <si>
    <t>Lu Xin Hong</t>
  </si>
  <si>
    <t>C10</t>
  </si>
  <si>
    <t>Pinnacle</t>
  </si>
  <si>
    <t>Zhao Qiang</t>
  </si>
  <si>
    <t>1/2019</t>
  </si>
  <si>
    <t>2/2019</t>
  </si>
  <si>
    <t>3/2019</t>
  </si>
  <si>
    <t>4/2019</t>
  </si>
  <si>
    <t>5/2019</t>
  </si>
  <si>
    <t>6/2019</t>
  </si>
  <si>
    <t>7/2019</t>
  </si>
  <si>
    <t>8/2019</t>
  </si>
  <si>
    <t>9/2019</t>
  </si>
  <si>
    <t>10/2019</t>
  </si>
  <si>
    <t>11/2019</t>
  </si>
  <si>
    <t>12/2019</t>
  </si>
  <si>
    <t>01/2019</t>
  </si>
  <si>
    <t>1/7/2019</t>
  </si>
  <si>
    <t>200509090</t>
  </si>
  <si>
    <t xml:space="preserve"> 2019/01/07 00:12:45 J. Zhuo (LZHUO) Phone +8675526728187EXT</t>
  </si>
  <si>
    <t>7760 ENG 3051106-04 1829-150-0095 EAL The logic board during</t>
  </si>
  <si>
    <t xml:space="preserve"> base test side B no output power. 2019/01/08 23:51:38 J. Zh</t>
  </si>
  <si>
    <t>uo (LZHUO) Phone +8675526728187EXT7760 ENG 3051106-04 1829-1</t>
  </si>
  <si>
    <t>1829-150-0095</t>
  </si>
  <si>
    <t>1303842 LOGIC BOARD/TRAY</t>
  </si>
  <si>
    <t>3152537-351</t>
  </si>
  <si>
    <t>PNCL PLUS+ 5/5 400 PFP EI P11 SYNCH 800V</t>
  </si>
  <si>
    <t>1465804</t>
  </si>
  <si>
    <t>1/22/2019</t>
  </si>
  <si>
    <t>200509645</t>
  </si>
  <si>
    <t xml:space="preserve"> p/n:1302165  s/n:1843-10-0002 CAP peeled off from PCBA in t</t>
  </si>
  <si>
    <t>he ESD bag,when open the package was found= ,SQE confirmed a</t>
  </si>
  <si>
    <t>s SQ issue,need RTV.</t>
  </si>
  <si>
    <t>1843</t>
  </si>
  <si>
    <t>000000000001302165</t>
  </si>
  <si>
    <t>ASY,PCB,INVERTER,MDX1K</t>
  </si>
  <si>
    <t>C27</t>
  </si>
  <si>
    <t>MDX LP</t>
  </si>
  <si>
    <t>E/MATERIA1/KIT</t>
  </si>
  <si>
    <t>200509650</t>
  </si>
  <si>
    <t xml:space="preserve"> 2019/01/22 05:04:27 J. Zhuo (LZHUO) Phone +8675526728187EXT</t>
  </si>
  <si>
    <t>7760 2019/1/22 19:04:02 J. Zhuo (LZHUO) ENG,PN#:1302458 1806</t>
  </si>
  <si>
    <t>-350-0010  Vendor:EAL The board failure during PCBA test,we</t>
  </si>
  <si>
    <t>check found Q4/Q9 install  reverse.the board need test ok be</t>
  </si>
  <si>
    <t>1806-350-0010</t>
  </si>
  <si>
    <t>000000000001302458</t>
  </si>
  <si>
    <t>ASY,PCB,DUAL ISO DRIVE88</t>
  </si>
  <si>
    <t>000900080000806</t>
  </si>
  <si>
    <t>AEFC DC Parts -line6</t>
  </si>
  <si>
    <t>Li Lin Bo</t>
  </si>
  <si>
    <t>3152164-004</t>
  </si>
  <si>
    <t>MDX1.5K 200V</t>
  </si>
  <si>
    <t>1477330</t>
  </si>
  <si>
    <t>E/MU1/PCB</t>
  </si>
  <si>
    <t>1/24/2019</t>
  </si>
  <si>
    <t>200509762</t>
  </si>
  <si>
    <t xml:space="preserve"> 2019/01/23 20:07:42 J. Zhuo (LZHUO) Phone +8675526728187EXT</t>
  </si>
  <si>
    <t>7760 2019/01/24 11:04:02 J. Zhuo (LZHUO) ENG,PN#:1301047 901</t>
  </si>
  <si>
    <t>874 1848-990-0001 Vendor:EAL the board failure during unit t</t>
  </si>
  <si>
    <t>est.the font can't be display completely= ,the root cause is</t>
  </si>
  <si>
    <t>1848-990-0001</t>
  </si>
  <si>
    <t>000000000001301047</t>
  </si>
  <si>
    <t>ASY,PCB,GENCAL,CEP</t>
  </si>
  <si>
    <t>3152288-000</t>
  </si>
  <si>
    <t>GENCAL CEP 115V</t>
  </si>
  <si>
    <t>C44</t>
  </si>
  <si>
    <t>Gencal/z-scan</t>
  </si>
  <si>
    <t>1478523</t>
  </si>
  <si>
    <t>1/27/2019</t>
  </si>
  <si>
    <t>200509892</t>
  </si>
  <si>
    <t xml:space="preserve"> 2019/01/26 22:28:47 J. Zhuo (LZHUO) Phone +8675526728187EXT</t>
  </si>
  <si>
    <t>7760 ENG 3051106-04 1848-130-0010 EAL The logic board during</t>
  </si>
  <si>
    <t xml:space="preserve"> base test interlock fail 2019/01/27 18:05:29 J. Zhuo (LZHUO</t>
  </si>
  <si>
    <t>) Phone +8675526728187EXT7760 ENG 3051106-04 1848-130-0010 E</t>
  </si>
  <si>
    <t>1848-130-0010</t>
  </si>
  <si>
    <t>3152536-356</t>
  </si>
  <si>
    <t>PNCL PLUS+ 10K 400 PFP NI P11 SYNCH 800V</t>
  </si>
  <si>
    <t>1478866</t>
  </si>
  <si>
    <t xml:space="preserve">12/02/2018 18:20:52 Na Liu (NLIU)
W/H:both  sides of W1, W2,  and W3 should be soldered, but actual physical only soldered on component  side
Rev is A , supplier is EMI CHINA , D/C and S/N :
AZ33020477,A,901874-1819-10-0025,AZ33020477,A,901874-1819-10-0023
AZ33020477,A,901874-1819-10-0017,AZ33020477,A,901874-1819-10-0003
AZ33020477,A,901874-1819-10-0028,AZ33020477,A,901874-1819-10-0006
AZ33020477,A,901874-1819-10-0011,AZ33020477,A,901874-1819-10-0029
</t>
  </si>
  <si>
    <t>12/02/2018 18:26:35 Na Liu (NLIU)
W/H:both  sides of W1, W3,  and W4 should be soldered ,but actual physical  part only soldered on  component side .
rev is B , supplier is EMI CHINA , D/C and S/N:
AZ33020479-01,B,901874-1810-20-0006,AZ33020479-01,B,901874-1810-20-0010
AZ33020479-01,B,901874-1810-20-0002,AZ33020479-01,B,901874-1810-20-0009
AZ33020479-01,B,901874-1810-20-0008
rev is D , supplier is EMI CHINA ,
D/C and S/N as below :
AZ33020479-01,D,901874-1835-10-0005
AZ33020479-01,D,901874-1835-10-0003
AZ33020479-01,D,901874-1835-10-0001</t>
  </si>
  <si>
    <t>33020479-01</t>
  </si>
  <si>
    <t>05/11/2018 01:17:26 Li Jing Zou (LZOU1) Phone +8675526728187EXT4101
W/H:T1 (AEPN:93030028) Transformer
has quality issue, D/C is  1805 and  1707
D/C and S/N:1809-70-0001,0003,0018.0009,0011,0007(1805)
1806-120-0004,1809-80-0016(D/C: 1707)
05/17/2018 19:35:35 CuiLing Lv (CLV) Phone +8675526728187EXT7890
update reason:
only  1pcs fail ,  D/C and S/N:1806-120-0004</t>
  </si>
  <si>
    <t>1806-120-0004</t>
  </si>
  <si>
    <t>08/08/2018 18:52:15 Li Jing Zou (LZOU1) Phone +8675526728187EXT4101
W/H:wrong adhesive
08/08/2018 18:54:46 Li Jing Zou (LZOU1) Phone +8675526728187EXT4101
D/C abd S/N as below
AZ33020498,A,901874-1810-30-0019,AZ33020498,A,901874-1810-30-0009
AZ33020498,A,901874-1810-30-0018,AZ33020498,A,901874-1810-30-0010
AZ33020498,A,901874-1810-30-0012,AZ33020498,A,901874-1810-10-0002
AZ33020498,A,901874-1810-30-0014,AZ33020498,A,901874-1810-30-0008
AZ33020498,A,901874-1810-30-0015,AZ33020498,A,901874-1810-30-0007
AZ33020498,A,901874-1810-30-0016,AZ33020498,A,901874-1810-30-0017
AZ33020498,A,901874-1810-30-0006,AZ33020498,A,901874-1810-30-0013
AZ33020498,A,901874-1810-30-0020</t>
  </si>
  <si>
    <t>wrong adhesive</t>
  </si>
  <si>
    <t>01/28/2019 16:27:53 Mary Gatenby (MGATENBY) Phone +19704076797
01/28/2019 11:20:56 Mary Gatenby (MGATENBY) Phone +19704076797
Per purge 8272
Lesson learn from 33020560 transformer T2,T3,T6(PN: 93020008,Supplier
Vishay) core body get loose from the frame(Purge#700008197), purge all
relative boards which installed 93020008(T2,T3,T6), please reject it and
return back to supplier if any core body get loose from the frame or the
glue under the core was looks not strong enough.
PN 93020008 on PN 33020480 is T4.
EAL x1 1823-10-0003
See attached photos
02/04/2019 15:47:21 Mary Gatenby (MGATENBY) Phone +19704076797
RWK in house per DRoth</t>
  </si>
  <si>
    <t>01/19/2019 00:11:22 Yan Liang (YLIANG5)
JSI/Incoming
Total qty:10pcs,Final result:Accept 9pcs,Reject 1pcs(S/N:1851-10-0001),Reject reason:back of W1,W3 not soldered</t>
  </si>
  <si>
    <t>04/2019</t>
  </si>
  <si>
    <t>4/16/2019</t>
  </si>
  <si>
    <t>200512652</t>
  </si>
  <si>
    <t xml:space="preserve"> 2019/04/16 02:09:44 J. Zhuo (LZHUO) Phone +8675526728187EXT</t>
  </si>
  <si>
    <t>7760 ENG 3051106-04 1912-20-0002 EAL The logic board during</t>
  </si>
  <si>
    <t>Hass test low temperature communication fault,the  fail caus</t>
  </si>
  <si>
    <t>e logic board U53 cold solder,please return supplier re-load</t>
  </si>
  <si>
    <t>1912-20-0002</t>
  </si>
  <si>
    <t>1303333 LOGIC BOARD/TRAY</t>
  </si>
  <si>
    <t>3152436-359</t>
  </si>
  <si>
    <t>PNCL PLUS+ 10K 400 AFP HP P16 M/S 800V</t>
  </si>
  <si>
    <t>1509994</t>
  </si>
  <si>
    <t>E/MU1/HASS</t>
  </si>
  <si>
    <t>4/22/2019</t>
  </si>
  <si>
    <t>200512829</t>
  </si>
  <si>
    <t xml:space="preserve"> p/n:33070006-02 s/n:1909-00-0023 The connector install is n</t>
  </si>
  <si>
    <t>ot well on the PCBA,confirm with PE need RTV,please see the</t>
  </si>
  <si>
    <t>red arrow location.</t>
  </si>
  <si>
    <t>1909</t>
  </si>
  <si>
    <t>PCB ASM 5282/DEVNET4 BD: HORZ DNET-ONLY</t>
  </si>
  <si>
    <t>31512411-345</t>
  </si>
  <si>
    <t>PNC3 20K 480 PFP HJ RING_LUG 400-1000VR2</t>
  </si>
  <si>
    <t>C67</t>
  </si>
  <si>
    <t>PNCL III</t>
  </si>
  <si>
    <t>1513397</t>
  </si>
  <si>
    <t>E/MU1/ASSY</t>
  </si>
  <si>
    <t>200512858</t>
  </si>
  <si>
    <t xml:space="preserve"> p/n:33000276  s/n:1911-400-0004  The connector install was</t>
  </si>
  <si>
    <t>reversed on the PCBA BP2 location,need RTV,please see the re</t>
  </si>
  <si>
    <t>d arrow location.</t>
  </si>
  <si>
    <t>1911</t>
  </si>
  <si>
    <t>000000000033000276</t>
  </si>
  <si>
    <t>PCBA, Active Front, Pinnacle 3</t>
  </si>
  <si>
    <t>31512426-114</t>
  </si>
  <si>
    <t>PNC3 12K 208 AFP EE UHF 400-1000V</t>
  </si>
  <si>
    <t>C74</t>
  </si>
  <si>
    <t>PNCL3 PLUS</t>
  </si>
  <si>
    <t>1514112</t>
  </si>
  <si>
    <t>4/23/2019</t>
  </si>
  <si>
    <t>200512883</t>
  </si>
  <si>
    <t xml:space="preserve"> 2019/04/23 04:10:47 J. Zhuo (LZHUO) Phone +8675526728187EXT</t>
  </si>
  <si>
    <t>7760 ENG 1303682 1814-160-0016 0005 EAL The output boards du</t>
  </si>
  <si>
    <t>ring unit test output voltage low,the fail cause is  output</t>
  </si>
  <si>
    <t>board sampling resistors (R5~R14) out specification toleranc</t>
  </si>
  <si>
    <t>1814-160-0016</t>
  </si>
  <si>
    <t>000000000001303682</t>
  </si>
  <si>
    <t>ASY, PCB, 3000V ION SOURCE OUTPUT</t>
  </si>
  <si>
    <t>3152415-531</t>
  </si>
  <si>
    <t>PNCL 12K 400 AFP DE MLD 3000V IONSRC</t>
  </si>
  <si>
    <t>1507183</t>
  </si>
  <si>
    <t>4/25/2019</t>
  </si>
  <si>
    <t>200512920</t>
  </si>
  <si>
    <t xml:space="preserve"> W/H:that the resistors  (R5~R14) are out of specification.</t>
  </si>
  <si>
    <t>Actual value:  1.15M #1.18M; The specification : 1.194M # 1.</t>
  </si>
  <si>
    <t>206M. SN:1814-160-0017</t>
  </si>
  <si>
    <t>OTHR</t>
  </si>
  <si>
    <t>Zou Li Jing</t>
  </si>
  <si>
    <t>E/MATERIA1/PURG</t>
  </si>
  <si>
    <t>4/26/2019</t>
  </si>
  <si>
    <t>200512986</t>
  </si>
  <si>
    <t xml:space="preserve"> ENG,PN#:33020253 901874 1851-00-0015 EAL This RF main board</t>
  </si>
  <si>
    <t xml:space="preserve"> was fail during the unit test.RF control  initialization fa</t>
  </si>
  <si>
    <t>ilure.it root cause is the missing of copper sheet of J= 2'3</t>
  </si>
  <si>
    <t>-pin.is SQ issue.</t>
  </si>
  <si>
    <t>1851-00-0015</t>
  </si>
  <si>
    <t>000000000033020253</t>
  </si>
  <si>
    <t>ORANGE 2MHZ RF MAIN 5KW PCBA</t>
  </si>
  <si>
    <t>Zhang Li Qiang</t>
  </si>
  <si>
    <t>31550102-042</t>
  </si>
  <si>
    <t>PMNT 5002, M452AA001A202AAA6A000000000A</t>
  </si>
  <si>
    <t>C73</t>
  </si>
  <si>
    <t>CUMULUS (PMNT+)</t>
  </si>
  <si>
    <t>1510960</t>
  </si>
  <si>
    <t>missing solder</t>
  </si>
  <si>
    <t>5/10/2019</t>
  </si>
  <si>
    <t>200513290</t>
  </si>
  <si>
    <t xml:space="preserve"> 2019/05/10 02:02:49 J. Zhuo (LZHUO) Phone +8675526728187EXT</t>
  </si>
  <si>
    <t>7760 ENG 33000050 1848-730-0003 EAL The user card board duri</t>
  </si>
  <si>
    <t>ng unit test no -15V voltage,check find user  card board C52</t>
  </si>
  <si>
    <t xml:space="preserve"> short circuit,please return supplier analyze C52 short  cir</t>
  </si>
  <si>
    <t>1848-730-0003</t>
  </si>
  <si>
    <t>05/2019</t>
  </si>
  <si>
    <t>000000000033000050</t>
  </si>
  <si>
    <t>ASY,PCB,24V SGL ISO USR MALE PC NP PNCL</t>
  </si>
  <si>
    <t>3152538-150</t>
  </si>
  <si>
    <t>PNCL PLUS+ 5K 400 AFP KH P11 325-800V</t>
  </si>
  <si>
    <t>1517061</t>
  </si>
  <si>
    <t>5/15/2019</t>
  </si>
  <si>
    <t>200513439</t>
  </si>
  <si>
    <t xml:space="preserve"> 2019/05/15 04:16:11 J. Zhuo (LZHUO) Phone +8675526728187EXT</t>
  </si>
  <si>
    <t>7760 ENG 1303682 1841-160-0001 1841-160-0011 EAL The output</t>
  </si>
  <si>
    <t>boards during unit test output voltage low,the fail cause is</t>
  </si>
  <si>
    <t xml:space="preserve">  output board sampling resistors (R5~R14) out specification</t>
  </si>
  <si>
    <t>1841-160-0001</t>
  </si>
  <si>
    <t>1520440</t>
  </si>
  <si>
    <t>200513443</t>
  </si>
  <si>
    <t xml:space="preserve"> 2019/05/15 00:57:58 J. Zhuo (LZHUO) Phone +8675526728187EXT</t>
  </si>
  <si>
    <t>7760 ENG 1303682 1814-160-002 1814-160-0008 EAL The output b</t>
  </si>
  <si>
    <t>oards during unit test output voltage low,the fail cause is</t>
  </si>
  <si>
    <t xml:space="preserve"> output board sampling resistors (R5~R14) out specification</t>
  </si>
  <si>
    <t>1814-160-002</t>
  </si>
  <si>
    <t>1520439</t>
  </si>
  <si>
    <t>5/16/2019</t>
  </si>
  <si>
    <t>200513484</t>
  </si>
  <si>
    <t xml:space="preserve"> 2019/05/15 23:30:25 J. Zhuo (LZHUO) Phone +8675526728187EXT</t>
  </si>
  <si>
    <t>7760 ENG 1303682 1814-160-0012 EAL The output board resistan</t>
  </si>
  <si>
    <t>ce R6 value out specification tolerance= ,resistance R6 used</t>
  </si>
  <si>
    <t xml:space="preserve"> 1.2M@+/-0.5% tolerance(1.206M-1.196M),but measure value 1.2</t>
  </si>
  <si>
    <t>1814-160-0012</t>
  </si>
  <si>
    <t>5/20/2019</t>
  </si>
  <si>
    <t>200513542</t>
  </si>
  <si>
    <t xml:space="preserve"> Wrong PEM on the board, defect as red arrow show. PCBA SN:1</t>
  </si>
  <si>
    <t>908-420-0003</t>
  </si>
  <si>
    <t>1908</t>
  </si>
  <si>
    <t>000000000033000288</t>
  </si>
  <si>
    <t>PCBA, ASNT AP 3 PH. RECTIFIER MAIN BD V2</t>
  </si>
  <si>
    <t>Yu Dong Sheng</t>
  </si>
  <si>
    <t>31520315-500</t>
  </si>
  <si>
    <t>ASCENT SMS AP15 400 BFP NY</t>
  </si>
  <si>
    <t>C68</t>
  </si>
  <si>
    <t>Ascent AP</t>
  </si>
  <si>
    <t>1515080</t>
  </si>
  <si>
    <t>1814-160-0001</t>
  </si>
  <si>
    <t>5/21/2019</t>
  </si>
  <si>
    <t>200513625</t>
  </si>
  <si>
    <t xml:space="preserve"> 2019/05/21 01:56:33 J. Zhuo (LZHUO) Phone +8675526728187EXT</t>
  </si>
  <si>
    <t>7760 2019/05/21 15:04:02 J. Zhuo (LZHUO) ENG,PN#:1301047 901</t>
  </si>
  <si>
    <t>1521571</t>
  </si>
  <si>
    <t>5/22/2019</t>
  </si>
  <si>
    <t>200513619</t>
  </si>
  <si>
    <t xml:space="preserve"> 2019/05/22 01:13:04 J. Zhuo (LZHUO) Phone +8675526728187EXT</t>
  </si>
  <si>
    <t>7760 ENG 1303682 1814-160-0007 EAL The output board during u</t>
  </si>
  <si>
    <t>nit test setpoint:750V,but actual output  voltage:730V,outpu</t>
  </si>
  <si>
    <t>t voltage low. 2019/05/22 02:41:37 J. Zhuo (LZHUO) Phone +86</t>
  </si>
  <si>
    <t>1814-160-0007</t>
  </si>
  <si>
    <t>5/23/2019</t>
  </si>
  <si>
    <t>200513672</t>
  </si>
  <si>
    <t xml:space="preserve"> 2019/05/22 18:44:06 J. Zhuo (LZHUO) Phone +8675526728187EXT</t>
  </si>
  <si>
    <t>7760 ENG EAL 33000202 MFG:901874 1910-00-0083 The unit autot</t>
  </si>
  <si>
    <t>est Ascent MP Unit Cal Current failed .Unit Measurement  Fai</t>
  </si>
  <si>
    <t>led 42.353 A 39.800 40.200 GELE(&gt;= &lt;(&gt;&lt;&lt;)&gt;=) .The failed roo</t>
  </si>
  <si>
    <t>1910-00-0083</t>
  </si>
  <si>
    <t>000000000033000202</t>
  </si>
  <si>
    <t>PCBA, ASCENT MP AMS MEASUREMENT</t>
  </si>
  <si>
    <t>He Lu</t>
  </si>
  <si>
    <t>31502411-365</t>
  </si>
  <si>
    <t>PNC3 20K 480 100VARC 1000V 4U PSYNC R2</t>
  </si>
  <si>
    <t>1522254</t>
  </si>
  <si>
    <t>06/2019</t>
  </si>
  <si>
    <t>6/3/2019</t>
  </si>
  <si>
    <t>200513998</t>
  </si>
  <si>
    <t xml:space="preserve"> 2019/06/02 19:23:48 J. Zhuo (LZHUO) Phone +8675526728187EXT</t>
  </si>
  <si>
    <t>7760 ENG 33000225 1839-20-0117 EAL The AUX power during unit</t>
  </si>
  <si>
    <t xml:space="preserve"> test bus sense voltage high,bus sense voltage  fault. 2019/</t>
  </si>
  <si>
    <t>06/09 19:03:40 J. Zhuo (LZHUO) Phone +8675526728187EXT7760 E</t>
  </si>
  <si>
    <t>1839-20-0117</t>
  </si>
  <si>
    <t>000000000033000225</t>
  </si>
  <si>
    <t>PCBA, ASCENT MP AUX V4: 480 8V GD</t>
  </si>
  <si>
    <t>1526380</t>
  </si>
  <si>
    <t>200514064</t>
  </si>
  <si>
    <t xml:space="preserve"> 2019/06/02 22:23:23 J. Zhuo (LZHUO) Phone +8675526728187EXT</t>
  </si>
  <si>
    <t>7760 ENG EAL 33000225 MFG:901874 1914-60-0018 The unit logic</t>
  </si>
  <si>
    <t xml:space="preserve"> tray test Load Module Tab Files failed. E0034 Fan 1 Speed</t>
  </si>
  <si>
    <t>Fault.The root cause is the AUX power board 33000225 P3 wron</t>
  </si>
  <si>
    <t>1914-60-0018</t>
  </si>
  <si>
    <t>1525283</t>
  </si>
  <si>
    <t>E/MU1/MODL</t>
  </si>
  <si>
    <t>6/17/2019</t>
  </si>
  <si>
    <t>200514523</t>
  </si>
  <si>
    <t xml:space="preserve"> 2019/06/16 19:34:56 J. Zhuo (LZHUO) Phone +8675526728187EXT</t>
  </si>
  <si>
    <t>7760 ENG 1301919 1912-10-0022 EAL PNCL drive board during ba</t>
  </si>
  <si>
    <t>se test check drive board W17 no drive  waveform.The  fault</t>
  </si>
  <si>
    <t>cause is drive board P1 socket pin2 and pin13 c= ontaminate.</t>
  </si>
  <si>
    <t>1912-10-0022</t>
  </si>
  <si>
    <t>000000000001301919</t>
  </si>
  <si>
    <t>ASY, PCB, PNCL, INVERTER DRIVE, 208/400</t>
  </si>
  <si>
    <t>3152411-012</t>
  </si>
  <si>
    <t>PNCL 12K 208 PFP HJ UHF ARC_OUT MDX-L</t>
  </si>
  <si>
    <t>1535047</t>
  </si>
  <si>
    <t>6/14/2019</t>
  </si>
  <si>
    <t>200514450</t>
  </si>
  <si>
    <t xml:space="preserve"> 2019/06/14 04:26:27 J. Zhuo (LZHUO) Phone +8675526728187EXT</t>
  </si>
  <si>
    <t>7760 2019/6/14 18:04:02 J. Zhuo (LZHUO) ENG,PN#:1303756 1830</t>
  </si>
  <si>
    <t>-180-0010 Vendor:EMI the board failure during final test.out</t>
  </si>
  <si>
    <t>put power lower than setpoint. 2019/06/18 02:51:28 J. Zhuo (</t>
  </si>
  <si>
    <t>1830-180-0010</t>
  </si>
  <si>
    <t>000000000001303756</t>
  </si>
  <si>
    <t>ASY PCB DIAMOND 15KW OUTPUT</t>
  </si>
  <si>
    <t>3152000-214</t>
  </si>
  <si>
    <t>DMND: 15K 400VAC/400-1000VDC/AUX</t>
  </si>
  <si>
    <t>C11</t>
  </si>
  <si>
    <t>Diamond</t>
  </si>
  <si>
    <t>1530653</t>
  </si>
  <si>
    <t>E/MU1/FINL</t>
  </si>
  <si>
    <t>6/26/2019</t>
  </si>
  <si>
    <t>200514888</t>
  </si>
  <si>
    <t xml:space="preserve"> Both of the boards have bad T1(1481015) and T2(148104) inst</t>
  </si>
  <si>
    <t>alled in the  boards.  Due to the age of the boards we are n</t>
  </si>
  <si>
    <t>ot able to send back to  the supplier and they should be scr</t>
  </si>
  <si>
    <t>apped.</t>
  </si>
  <si>
    <t>1430</t>
  </si>
  <si>
    <t>MAGS</t>
  </si>
  <si>
    <t>000000000001301449</t>
  </si>
  <si>
    <t>ASY,PCB,INV,OUTPUT CE 208V</t>
  </si>
  <si>
    <t>Michael Zobel</t>
  </si>
  <si>
    <t>UGS1</t>
  </si>
  <si>
    <t>Advanced Energy Industries,Inc</t>
  </si>
  <si>
    <t>3152362-011</t>
  </si>
  <si>
    <t>DIS:PNCL 6K 208 PFP HH P11 OCLI</t>
  </si>
  <si>
    <t>D01</t>
  </si>
  <si>
    <t>PINNACLE</t>
  </si>
  <si>
    <t>154961</t>
  </si>
  <si>
    <t>07/2019</t>
  </si>
  <si>
    <t>7/3/2019</t>
  </si>
  <si>
    <t>200515031</t>
  </si>
  <si>
    <t xml:space="preserve"> 2019/07/02 18:55:38 J. Zhuo (LZHUO) Phone +8675526728187EXT</t>
  </si>
  <si>
    <t>7760 ENG 1301847 1913-80-0009 EAL The CAP board during base</t>
  </si>
  <si>
    <t>test no output. 2019/07/02 23:59:17 J. Zhuo (LZHUO) Phone +8</t>
  </si>
  <si>
    <t>675526728187EXT7760 ENG 1301847 1913-80-0009 EAL The CAP boa</t>
  </si>
  <si>
    <t>1913-80-009</t>
  </si>
  <si>
    <t>000000000001301847</t>
  </si>
  <si>
    <t>ASY, PCB, RES CAP, 208V 10K PNCL</t>
  </si>
  <si>
    <t>3152422-118</t>
  </si>
  <si>
    <t>PNCL 10K 208 AFP YE P16</t>
  </si>
  <si>
    <t>1543489</t>
  </si>
  <si>
    <t>7/24/2019</t>
  </si>
  <si>
    <t>200515692</t>
  </si>
  <si>
    <t xml:space="preserve"> 2019/07/23 18:12:49 J. Zhuo (LZHUO) Phone +8675526728187EXT</t>
  </si>
  <si>
    <t>7760 ENG EAL 33000299-01 MFG:901874 1922-300-0026 The unit A</t>
  </si>
  <si>
    <t>scent MP unit cal current failed.Unit Measurement Failed 0.9</t>
  </si>
  <si>
    <t>9  A 19.900 20.100 GELE(&gt;= &lt;(&gt;&lt;&lt;)&gt;=).The root cause it the d</t>
  </si>
  <si>
    <t>1922-300-0026</t>
  </si>
  <si>
    <t>33000299-01</t>
  </si>
  <si>
    <t>PCBA, ASCENT SMS + INVRTR DRIVE 208V V3</t>
  </si>
  <si>
    <t>000200050000020</t>
  </si>
  <si>
    <t>PINNACLE PLUS+ III 5</t>
  </si>
  <si>
    <t>31512433-353</t>
  </si>
  <si>
    <t>PNC3 PLUS+ 10K 208 PFP EH P16 SYNCH 800V</t>
  </si>
  <si>
    <t>1553027</t>
  </si>
  <si>
    <t>7/29/2019</t>
  </si>
  <si>
    <t>200515798</t>
  </si>
  <si>
    <t xml:space="preserve"> (ENG) PN:33020317 MFG:901874-1924-70-0025 Supplier:EAL The</t>
  </si>
  <si>
    <t>unit fail at unit test, MAP test fail, the root cause is C8</t>
  </si>
  <si>
    <t>on the  input filter board 33020317 use wrong capacitor, the</t>
  </si>
  <si>
    <t xml:space="preserve"> wrong capacitor is  470PF, correct capacitor is 560PF, plea</t>
  </si>
  <si>
    <t>1924-70-0025</t>
  </si>
  <si>
    <t>000000000033020317</t>
  </si>
  <si>
    <t>PCBA, 2 INPUT FILTER</t>
  </si>
  <si>
    <t>Deng Han Qun</t>
  </si>
  <si>
    <t>3155332-004</t>
  </si>
  <si>
    <t>NAVIGATOR II 13/2 DF BIAS SYM3X</t>
  </si>
  <si>
    <t>C37</t>
  </si>
  <si>
    <t>Navigator II  DISO</t>
  </si>
  <si>
    <t>1553048</t>
  </si>
  <si>
    <t>09/2019</t>
  </si>
  <si>
    <t>9/2/2019</t>
  </si>
  <si>
    <t>200516990</t>
  </si>
  <si>
    <t xml:space="preserve"> p/n:33000236-01  s/n:1931-00-0124  The connector installed</t>
  </si>
  <si>
    <t>was sloped on the PCBA J1 location. affcet the assy,confirm</t>
  </si>
  <si>
    <t>with PE need RTV. please see the red arrow location.</t>
  </si>
  <si>
    <t>1931</t>
  </si>
  <si>
    <t>ASCENT MP EXP/COMM CEX D: PNCL III</t>
  </si>
  <si>
    <t>000200010001010</t>
  </si>
  <si>
    <t>Ascent 10/10</t>
  </si>
  <si>
    <t>1579106</t>
  </si>
  <si>
    <t>9/11/2019</t>
  </si>
  <si>
    <t>200517324</t>
  </si>
  <si>
    <t xml:space="preserve"> P/N:33000208-01  s/n:1932-00-0058  The Pin was damaged on t</t>
  </si>
  <si>
    <t>he PCBA BP3 connector,when open the package was found,confir</t>
  </si>
  <si>
    <t>m with SQE need RTV. please see the red arrow location.</t>
  </si>
  <si>
    <t>1932</t>
  </si>
  <si>
    <t>PCBA ASCENT MP LOGIC/CTRL3 :1</t>
  </si>
  <si>
    <t>000200010000010</t>
  </si>
  <si>
    <t>Ascent 10</t>
  </si>
  <si>
    <t>9/12/2019</t>
  </si>
  <si>
    <t>200517301</t>
  </si>
  <si>
    <t xml:space="preserve"> jsi fail 24pcs , fail reason : the connector interface of o</t>
  </si>
  <si>
    <t>ne boardis not   in line with the PCB's edge.</t>
  </si>
  <si>
    <t>Huang Xi Yu</t>
  </si>
  <si>
    <t>SGFT</t>
  </si>
  <si>
    <t>AES Global Holdings PTE Ltd</t>
  </si>
  <si>
    <t>200517330</t>
  </si>
  <si>
    <t xml:space="preserve"> W/H:the connector interface of one board(33000236-01) is no</t>
  </si>
  <si>
    <t>t in line  with the PCB's edge</t>
  </si>
  <si>
    <t>200517331</t>
  </si>
  <si>
    <t xml:space="preserve"> W/H#the connector interface of one board(33000236-06) is no</t>
  </si>
  <si>
    <t>t in line  with the PCB's edge D/C:1908*1pcs,1920*1pcs</t>
  </si>
  <si>
    <t>1908.1920</t>
  </si>
  <si>
    <t>33000236-06</t>
  </si>
  <si>
    <t>PCBA PNCL3 EXP/COMM CEX D: NON-CE</t>
  </si>
  <si>
    <t>000200030000040</t>
  </si>
  <si>
    <t>Pinnacle III 20K</t>
  </si>
  <si>
    <t>200517342</t>
  </si>
  <si>
    <t xml:space="preserve"> jsi purge fail 5pcs , fail reason: the connector interface</t>
  </si>
  <si>
    <t>of one boardis not   in  line with the PCB's edge.</t>
  </si>
  <si>
    <t>1920</t>
  </si>
  <si>
    <t>33000236-05</t>
  </si>
  <si>
    <t>PCBA ASCENT MP EXP/COMM CEX D: SMS PLUS</t>
  </si>
  <si>
    <t>000200014000505</t>
  </si>
  <si>
    <t>Ascent SMS Plus+ 5/5</t>
  </si>
  <si>
    <t>9/16/2019</t>
  </si>
  <si>
    <t>200517455</t>
  </si>
  <si>
    <t xml:space="preserve"> Part received should be 1301993-01 but this one is 1301993-</t>
  </si>
  <si>
    <t>04. Per purge  9371, RTV to get correct part.</t>
  </si>
  <si>
    <t>1930-70-0009</t>
  </si>
  <si>
    <t>1301993-01</t>
  </si>
  <si>
    <t>PNCL+ ADV CAP DRIVE BOARD 208V</t>
  </si>
  <si>
    <t>Mary Gatenby</t>
  </si>
  <si>
    <t>D10</t>
  </si>
  <si>
    <t>PINNACLE 20K</t>
  </si>
  <si>
    <t>9/17/2019</t>
  </si>
  <si>
    <t>200517436</t>
  </si>
  <si>
    <t xml:space="preserve"> W/H:Wrong part issue. Should be 130993-04, Physical is 1301</t>
  </si>
  <si>
    <t>993-01 1931-640-0007</t>
  </si>
  <si>
    <t>WRON</t>
  </si>
  <si>
    <t>1301993-04</t>
  </si>
  <si>
    <t>PNCL+ ADV CAP DRIVE BOARD 400V NO CAPS</t>
  </si>
  <si>
    <t>000200006000030</t>
  </si>
  <si>
    <t>Pinnacle Plus+ 10K</t>
  </si>
  <si>
    <t>9/21/2019</t>
  </si>
  <si>
    <t>200517628</t>
  </si>
  <si>
    <t xml:space="preserve"> 2019/09/21 01:57:50 J. Zhuo (LZHUO) Phone +8675526728187EXT</t>
  </si>
  <si>
    <t>7760 ENG 33000202 1930-00-0149 EAL PNCL3 measurement board d</t>
  </si>
  <si>
    <t>uring logic test cause drive board burn out. The burn out is</t>
  </si>
  <si>
    <t xml:space="preserve"> because is measure board P19 socket 54pin distort,please  r</t>
  </si>
  <si>
    <t>1930-00-0149</t>
  </si>
  <si>
    <t>1587979</t>
  </si>
  <si>
    <t>11/1/2019</t>
  </si>
  <si>
    <t>200518906</t>
  </si>
  <si>
    <t xml:space="preserve"> 2019/10/31 18:07:31 J. Zhuo (LZHUO) Phone +8675526728187EXT</t>
  </si>
  <si>
    <t>7760 ENG EAL 33070037-04 MFG:901874 1941-00-0110 The unit lo</t>
  </si>
  <si>
    <t>gic tray test " MAC ID Check " failed .The root cause is the</t>
  </si>
  <si>
    <t xml:space="preserve">  cold fire board 33070037-04 S1-pin8 cold solder SQ issue .</t>
  </si>
  <si>
    <t>1941-00-0110</t>
  </si>
  <si>
    <t>PCBA MCF5474 CPU MODULE-6B: HMNT/SER</t>
  </si>
  <si>
    <t>31502411-266</t>
  </si>
  <si>
    <t>PNC3 20K 480 PFP HJ RING_LUG GOLD PS LC</t>
  </si>
  <si>
    <t>1605177</t>
  </si>
  <si>
    <t>11/7/2019</t>
  </si>
  <si>
    <t>200519232</t>
  </si>
  <si>
    <t xml:space="preserve"> 2019/11/07 01:10:16 J. Zhuo (LZHUO) Phone +8675526728187EXT</t>
  </si>
  <si>
    <t>7760 ENG EAL 33070037-04 MFG:901874 1937-00-0114 The unit lo</t>
  </si>
  <si>
    <t>1937-00-0114</t>
  </si>
  <si>
    <t>31512417-232</t>
  </si>
  <si>
    <t>PNC3 20K 480 PFP HJ RING_LUG 400-1000</t>
  </si>
  <si>
    <t>1608038</t>
  </si>
  <si>
    <t>11/16/2019</t>
  </si>
  <si>
    <t>200519615</t>
  </si>
  <si>
    <t xml:space="preserve"> 2019/11/16 00:09:47 J. Zhuo (LZHUO) Phone +8675526728187EXT</t>
  </si>
  <si>
    <t>7760 ENG,PN#:1302838 1914-10-0004 Vendor:EMI The unit fail d</t>
  </si>
  <si>
    <t>uring unit test,art led be lit when power on. 2019/11/18 22:</t>
  </si>
  <si>
    <t>18:04 J. Zhuo (LZHUO) Phone +8675526728187EXT7760 the S3 swi</t>
  </si>
  <si>
    <t>1914-10-0004</t>
  </si>
  <si>
    <t>000000000001302838</t>
  </si>
  <si>
    <t>ASY,PCB,LOGIC/CONTROL,MDX500</t>
  </si>
  <si>
    <t>3152261-006</t>
  </si>
  <si>
    <t>MDX500 220V N</t>
  </si>
  <si>
    <t>1612037</t>
  </si>
  <si>
    <t>11/21/2019</t>
  </si>
  <si>
    <t>200519849</t>
  </si>
  <si>
    <t xml:space="preserve"> Test fail, needs RTV to replace the U6 (PN#:95340027), and</t>
  </si>
  <si>
    <t>needs to  download the Bootloader F/W to the U6. Old DMR#200</t>
  </si>
  <si>
    <t>508899 901874-= 1817-00-0737</t>
  </si>
  <si>
    <t>1817</t>
  </si>
  <si>
    <t>Li Feng</t>
  </si>
  <si>
    <t>E/INCOMIN1/CH01</t>
  </si>
  <si>
    <t>11/23/2019</t>
  </si>
  <si>
    <t>200519901</t>
  </si>
  <si>
    <t xml:space="preserve"> 2019/11/23 01:23:19 J. Zhuo (LZHUO) Phone +8675526728187EXT</t>
  </si>
  <si>
    <t>7760 ENG 33000012 1941-220-0015 EAL The front panel board ro</t>
  </si>
  <si>
    <t>tary switch during base test rotary abnormal. Check find rot</t>
  </si>
  <si>
    <t>ary switch cable PIN1 void solder.please return supplier  re</t>
  </si>
  <si>
    <t>1941-220-0015</t>
  </si>
  <si>
    <t>000000000033000012</t>
  </si>
  <si>
    <t>ASY,PCB,PNCL NEW PLTFRM ACTVE FRNT PNL</t>
  </si>
  <si>
    <t>1614390</t>
  </si>
  <si>
    <t>10/2020</t>
  </si>
  <si>
    <t>11/2020</t>
  </si>
  <si>
    <t>12/2020</t>
  </si>
  <si>
    <t>33000208-02</t>
  </si>
  <si>
    <t>03/2020</t>
  </si>
  <si>
    <t>3/7/2020</t>
  </si>
  <si>
    <t>200523503</t>
  </si>
  <si>
    <t xml:space="preserve"> 2020/03/07 04:39:59 J. Zhuo (LZHUO) Phone +8675526728187EXT</t>
  </si>
  <si>
    <t>7760 3/7/2020 18:30:37 Jack zhuo (Lzhuo) ENG,PN#:33070037-04</t>
  </si>
  <si>
    <t xml:space="preserve"> 1952-00-0035 Vendor:EMI the board failure during unit test.</t>
  </si>
  <si>
    <t>Machine connect can't communicate due  to it's no burning pr</t>
  </si>
  <si>
    <t>1952-00-0035</t>
  </si>
  <si>
    <t>3152604-012</t>
  </si>
  <si>
    <t xml:space="preserve">   EWAVE II: 2-CHANNEL V2</t>
  </si>
  <si>
    <t>1657663</t>
  </si>
  <si>
    <t>3/9/2020</t>
  </si>
  <si>
    <t>200523562</t>
  </si>
  <si>
    <t xml:space="preserve"> ENG:PN#33070037-08 B MFG:901874-1952-00-0028 Vendor:EAL The</t>
  </si>
  <si>
    <t>se units was failed during base testing,It can't download fi</t>
  </si>
  <si>
    <t>rmware= ,the bootloader program(7031032G00) was incorrect ,S</t>
  </si>
  <si>
    <t>Q issue RTV</t>
  </si>
  <si>
    <t>1952</t>
  </si>
  <si>
    <t>PCBA MCF5474 CPU MODULE-6B: HMNT/DPHY</t>
  </si>
  <si>
    <t>He Guo Ping</t>
  </si>
  <si>
    <t>31520415-507</t>
  </si>
  <si>
    <t>ASCENT DMS AP15 400 BFP NY FIXED</t>
  </si>
  <si>
    <t>1657794</t>
  </si>
  <si>
    <t>200523563</t>
  </si>
  <si>
    <t xml:space="preserve"> ENG:PN#33070037-08 B MFG:901874-1952-00-0040 Vendor:EAL The</t>
  </si>
  <si>
    <t xml:space="preserve"> unit was failed during base testing,It can't download firmw</t>
  </si>
  <si>
    <t>are,the  bootloader program(7031032G00) was incorrect ,SQ is</t>
  </si>
  <si>
    <t>sue RTV</t>
  </si>
  <si>
    <t>1657146</t>
  </si>
  <si>
    <t>200523564</t>
  </si>
  <si>
    <t xml:space="preserve"> ENG:PN#33070037-08 B MFG:901874-1952-00-0007 Vendor:EAL The</t>
  </si>
  <si>
    <t>1657144</t>
  </si>
  <si>
    <t>200523565</t>
  </si>
  <si>
    <t xml:space="preserve"> ENG:PN#33070037-08 B MFG:901874-1952-00-0021 Vendor:EAL The</t>
  </si>
  <si>
    <t>1657145</t>
  </si>
  <si>
    <t>200523566</t>
  </si>
  <si>
    <t xml:space="preserve"> ENG:PN#33070037-08 B MFG:901874-1952-00-0031 Vendor:EAL The</t>
  </si>
  <si>
    <t>1657147</t>
  </si>
  <si>
    <t>200523567</t>
  </si>
  <si>
    <t xml:space="preserve"> ENG:PN#33070037-08 B MFG:901874-1952-00-0026 Vendor:EAL The</t>
  </si>
  <si>
    <t>1657149</t>
  </si>
  <si>
    <t>200523569</t>
  </si>
  <si>
    <t xml:space="preserve"> ENG:PN#33070037-08 B MFG:901874-1952-00-0005 Vendor:EAL The</t>
  </si>
  <si>
    <t>1657793</t>
  </si>
  <si>
    <t>200523592</t>
  </si>
  <si>
    <t xml:space="preserve"> 2020/03/09 05:24:03 J. Zhuo (LZHUO) Phone +8675526728187EXT</t>
  </si>
  <si>
    <t>7760 ENG EAL 33070037-04 MFG:901874 2007-00-0335     EAL 330</t>
  </si>
  <si>
    <t>70037-04 MFG:901874 2007-00-0830 The unit logic tray test lo</t>
  </si>
  <si>
    <t>ad firmware failed . The root cause is that  the bootloader</t>
  </si>
  <si>
    <t>2007-00-0335/830</t>
  </si>
  <si>
    <t>31512411-347</t>
  </si>
  <si>
    <t>PNC3 20K 480 PFP HJ RING_LUG 400-1000V</t>
  </si>
  <si>
    <t>1658948</t>
  </si>
  <si>
    <t>3/10/2020</t>
  </si>
  <si>
    <t>200523661</t>
  </si>
  <si>
    <t xml:space="preserve"> Due to we found 2pcs PCBA with wrong version BootLoader dur</t>
  </si>
  <si>
    <t>ing testing. we need purge all PCBA with D/C1952 &lt;(&gt;&amp;&lt;)&gt; 200</t>
  </si>
  <si>
    <t>7, and RTV them to the  supplier for rework. That is from pu</t>
  </si>
  <si>
    <t>rge 9705. All x20 of these are DC 2007. Per email from Jenny</t>
  </si>
  <si>
    <t>2007</t>
  </si>
  <si>
    <t>C54</t>
  </si>
  <si>
    <t>Paramount VHF</t>
  </si>
  <si>
    <t>E/MATERIA1/UGS1</t>
  </si>
  <si>
    <t>3/12/2020</t>
  </si>
  <si>
    <t>200523745</t>
  </si>
  <si>
    <t xml:space="preserve"> The version of the bootloader of boards was wrong, AE requi</t>
  </si>
  <si>
    <t>red H  version, It's G version. Supplier: EAL  Boards D/C:19</t>
  </si>
  <si>
    <t>52</t>
  </si>
  <si>
    <t>200523812</t>
  </si>
  <si>
    <t xml:space="preserve"> Per purge 700009748 Our production line found that the vers</t>
  </si>
  <si>
    <t>ion of the bootloader of 7 boards was wrong, AE required H v</t>
  </si>
  <si>
    <t>ersion,  It's actually G version, now we need to purge all P</t>
  </si>
  <si>
    <t>CBA with D/C1952. Please RTV all PCBA with D/C1952 to suppli</t>
  </si>
  <si>
    <t>UP01</t>
  </si>
  <si>
    <t>E/MATERIA1/UP01</t>
  </si>
  <si>
    <t>3/13/2020</t>
  </si>
  <si>
    <t>200523840</t>
  </si>
  <si>
    <t xml:space="preserve"> (eng)33070037-04/901874-2007-0840/EAL   it's failed at logi</t>
  </si>
  <si>
    <t>c module test, can't upload firmware, root cause  was suppli</t>
  </si>
  <si>
    <t>er programmed wrong verison/G bootloader of U6.   pls return</t>
  </si>
  <si>
    <t xml:space="preserve"> to supplier to program right version/H bootload of U6</t>
  </si>
  <si>
    <t>Qiu Zuo Bo</t>
  </si>
  <si>
    <t>3052632-18</t>
  </si>
  <si>
    <t>PMNT HF LOGIC ASY F APEX COLDFIRE M-6B</t>
  </si>
  <si>
    <t>1663496</t>
  </si>
  <si>
    <t>200523875</t>
  </si>
  <si>
    <t xml:space="preserve">      (ENG)  1306543     EAL      1943-220-0001      The dis</t>
  </si>
  <si>
    <t>play board abnormal display  when open theAC on , we replace</t>
  </si>
  <si>
    <t xml:space="preserve">  it with good display board then the display board(1306543)</t>
  </si>
  <si>
    <t xml:space="preserve"> normal  display, need to return to supplier.      RTV.</t>
  </si>
  <si>
    <t>1943</t>
  </si>
  <si>
    <t>000000000001306543</t>
  </si>
  <si>
    <t>ASY, PCB, LCD ADPTR RFX600A</t>
  </si>
  <si>
    <t>Yang Hai Yang</t>
  </si>
  <si>
    <t>3155082-220</t>
  </si>
  <si>
    <t>RFX 600A 230V 0-5V I/O AFP</t>
  </si>
  <si>
    <t>C05</t>
  </si>
  <si>
    <t>RFG 600A</t>
  </si>
  <si>
    <t>1664205</t>
  </si>
  <si>
    <t>3/14/2020</t>
  </si>
  <si>
    <t>200523907</t>
  </si>
  <si>
    <t xml:space="preserve"> &lt;(&gt;&lt;&lt;)&gt;eng&gt;AZ33070037-04,B,901874-2007-00-0883      AZ33070</t>
  </si>
  <si>
    <t>037-04,B,901874-2007-00-0748      it's failed at logic modul</t>
  </si>
  <si>
    <t>e test, can't upload firmware, root cause  was supplier prog</t>
  </si>
  <si>
    <t>rammed wrong verison/G bootloader of U6.      pls return to</t>
  </si>
  <si>
    <t>2007-00-0883</t>
  </si>
  <si>
    <t>Cao Zhan Wei</t>
  </si>
  <si>
    <t>1666431</t>
  </si>
  <si>
    <t>3/17/2020</t>
  </si>
  <si>
    <t>200524078</t>
  </si>
  <si>
    <t xml:space="preserve"> Due to the bootloader version is old.</t>
  </si>
  <si>
    <t>2007-00-0325</t>
  </si>
  <si>
    <t>Lv Cui Ling</t>
  </si>
  <si>
    <t>3/18/2020</t>
  </si>
  <si>
    <t>200524123</t>
  </si>
  <si>
    <t xml:space="preserve">       (ENG)  1300694      EAL     1952-40-0040       The un</t>
  </si>
  <si>
    <t>it test failed at exciter biasing test during unit test, The</t>
  </si>
  <si>
    <t xml:space="preserve">  output head J3 has no power output when the exciter biasin</t>
  </si>
  <si>
    <t>g test, we  found that the output head J3 and GND was short</t>
  </si>
  <si>
    <t>EMAS</t>
  </si>
  <si>
    <t>000000000001300694</t>
  </si>
  <si>
    <t>ASY, VHF 2560 DRIVER/EXCITER</t>
  </si>
  <si>
    <t>3150295-011</t>
  </si>
  <si>
    <t>OVATION 2560 SF OEM</t>
  </si>
  <si>
    <t>C78</t>
  </si>
  <si>
    <t>OVATION 2560</t>
  </si>
  <si>
    <t>1666636</t>
  </si>
  <si>
    <t>3/20/2020</t>
  </si>
  <si>
    <t>200524244</t>
  </si>
  <si>
    <t xml:space="preserve"> 2020/03/20 02:11:19 J. Zhuo (LZHUO) Phone +8675526728187EXT</t>
  </si>
  <si>
    <t>7760 ENG EAL 33000225 MFG:901874 1951-00-0153 The unit Ascen</t>
  </si>
  <si>
    <t>t MP Unit Cal Current test failed .The root cause is the  AU</t>
  </si>
  <si>
    <t>X board K2 relays pin2 and pin3 are interlocked but open . P</t>
  </si>
  <si>
    <t>1951-00-0153</t>
  </si>
  <si>
    <t>1666266</t>
  </si>
  <si>
    <t>3/22/2020</t>
  </si>
  <si>
    <t>200524302</t>
  </si>
  <si>
    <t xml:space="preserve"> 2020/03/22 01:29:32 J. Zhuo (LZHUO) Phone +8675526728187EXT</t>
  </si>
  <si>
    <t>7760 ENG  EAL 33200017-00 MFG:901874 2002-40A0-00-026 The un</t>
  </si>
  <si>
    <t>it final DC Complinace Test failed.The drain curent of input</t>
  </si>
  <si>
    <t xml:space="preserve"> and   grand is too much . The root casue is the input bridg</t>
  </si>
  <si>
    <t>2002-40A0-00-026</t>
  </si>
  <si>
    <t>33200017-00</t>
  </si>
  <si>
    <t>PNCLIII INUPUT BRIDGE ASSEMBLY</t>
  </si>
  <si>
    <t>1666337</t>
  </si>
  <si>
    <t>200524303</t>
  </si>
  <si>
    <t xml:space="preserve"> 2020/03/22 01:35:30 J. Zhuo (LZHUO) Phone +8675526728187EXT</t>
  </si>
  <si>
    <t>7760 ENG EAL 33200017-00 MFG:901874 1950-25A0-00-073 The uni</t>
  </si>
  <si>
    <t>t final DC Complinace Test failed.The drain curent of input</t>
  </si>
  <si>
    <t>and   grand is too much . The root casue is the input bridge</t>
  </si>
  <si>
    <t>1950-25A0-00-073</t>
  </si>
  <si>
    <t>31512411-346</t>
  </si>
  <si>
    <t>PNC3 20K 480 200VARC 1KV 3U PSYNC R2</t>
  </si>
  <si>
    <t>1668885</t>
  </si>
  <si>
    <t>3/25/2020</t>
  </si>
  <si>
    <t>200524418</t>
  </si>
  <si>
    <t xml:space="preserve"> 2020/03/25 02:09:47 J. Zhuo (LZHUO) Phone +8675526728187EXT</t>
  </si>
  <si>
    <t>7760 ENG EAL33200017-00 MFG:901874 2008-75A0-045 The unit fi</t>
  </si>
  <si>
    <t>nal DC Complinace Test failed.The leakage current between th</t>
  </si>
  <si>
    <t>e  input and the ground is too large .The root casue is the</t>
  </si>
  <si>
    <t>2008-75A0-045</t>
  </si>
  <si>
    <t>1671816</t>
  </si>
  <si>
    <t>3/26/2020</t>
  </si>
  <si>
    <t>200524421</t>
  </si>
  <si>
    <t xml:space="preserve"> 2020/03/25 20:55:01 J. Zhuo (LZHUO) Phone +8675526728187EXT</t>
  </si>
  <si>
    <t>7760 ENG EAL33200017-01 MFG:901874 1948-00A0-024 The Insulat</t>
  </si>
  <si>
    <t>ion of resistor (33420165-00) is damaged .  The insulation</t>
  </si>
  <si>
    <t>resistance is 14.27  M ohms  . RTV</t>
  </si>
  <si>
    <t>1948-00A0-024</t>
  </si>
  <si>
    <t>33200017-01</t>
  </si>
  <si>
    <t>PNCLIII INUPUT BRIDGE ASSEMBLY POW</t>
  </si>
  <si>
    <t>31512411-555</t>
  </si>
  <si>
    <t>PNC3 20K 420 100VARC 1KV 3U</t>
  </si>
  <si>
    <t>1673087</t>
  </si>
  <si>
    <t>200524432</t>
  </si>
  <si>
    <t xml:space="preserve"> 2020/03/25 20:59:50 J. Zhuo (LZHUO) Phone +8675526728187EXT</t>
  </si>
  <si>
    <t>7760 ENG EAL33200017-00 MFG:901874 2009-58A0-016 The Insulat</t>
  </si>
  <si>
    <t>resistance is 3.135 M ohms  . RTV</t>
  </si>
  <si>
    <t>2009-58A0-016</t>
  </si>
  <si>
    <t>3/28/2020</t>
  </si>
  <si>
    <t>200524548</t>
  </si>
  <si>
    <t xml:space="preserve"> W/H:poor insulation(The leakage current between the input a</t>
  </si>
  <si>
    <t>nd the ground  is too large) D/C and SN refer attached</t>
  </si>
  <si>
    <t>901874-2002-50A0-060</t>
  </si>
  <si>
    <t>Liu Na</t>
  </si>
  <si>
    <t>200524549</t>
  </si>
  <si>
    <t>901874-2008-76A0-058</t>
  </si>
  <si>
    <t>3/31/2020</t>
  </si>
  <si>
    <t>200524665</t>
  </si>
  <si>
    <t xml:space="preserve"> Final result:Accept 25pcs, Reject 7pcs,Reject reason: poor</t>
  </si>
  <si>
    <t xml:space="preserve"> insulation(The leakage current between the input and the gr</t>
  </si>
  <si>
    <t>ound is too  large) ,  D/C and S/N refer attached</t>
  </si>
  <si>
    <t>2002</t>
  </si>
  <si>
    <t>200524666</t>
  </si>
  <si>
    <t xml:space="preserve"> Total QTY:81pcs, Final result:Accept 60pcs, Reject 21pcs, R</t>
  </si>
  <si>
    <t>eject  reason:poor insulation(The leakage current between th</t>
  </si>
  <si>
    <t>e input and the  ground is too large) ,  D/C and S/N refer a</t>
  </si>
  <si>
    <t>ttached</t>
  </si>
  <si>
    <t>2008/2009</t>
  </si>
  <si>
    <t>200524675</t>
  </si>
  <si>
    <t xml:space="preserve"> Total QTY:7pcs, Final result:Accept 6pcs, Reject 1pcs, Reje</t>
  </si>
  <si>
    <t>ct reason:  poor insulation(The leakage current between the</t>
  </si>
  <si>
    <t>input and the ground is  too large) , D/C and S/N: AZ3320001</t>
  </si>
  <si>
    <t>7-02,A,901874-1713-88A0-002</t>
  </si>
  <si>
    <t>1713</t>
  </si>
  <si>
    <t>33200017-02</t>
  </si>
  <si>
    <t>PNCLIII INUPUT BRIDGE ASSEMBLY DIO GBR</t>
  </si>
  <si>
    <t xml:space="preserve"> 2020/03/07 04:39:59 J. Zhuo (LZHUO) Phone +8675526728187EXT7760 3/7/2020 18:30:37 Jack zhuo (Lzhuo) ENG,PN#:33070037-04 1952-00-0035 Vendor:EMI the board failure during unit test.Machine connect can't communicate due  to it's no burning pr</t>
  </si>
  <si>
    <t xml:space="preserve"> ENG:PN#33070037-08 B MFG:901874-1952-00-0028 Vendor:EAL These units was failed during base testing,It can't download firmware= ,the bootloader program(7031032G00) was incorrect ,SQ issue RTV</t>
  </si>
  <si>
    <t xml:space="preserve"> ENG:PN#33070037-08 B MFG:901874-1952-00-0040 Vendor:EAL The unit was failed during base testing,It can't download firmware,the  bootloader program(7031032G00) was incorrect ,SQ issue RTV</t>
  </si>
  <si>
    <t xml:space="preserve"> ENG:PN#33070037-08 B MFG:901874-1952-00-0007 Vendor:EAL The unit was failed during base testing,It can't download firmware,the  bootloader program(7031032G00) was incorrect ,SQ issue RTV</t>
  </si>
  <si>
    <t xml:space="preserve"> ENG:PN#33070037-08 B MFG:901874-1952-00-0021 Vendor:EAL The unit was failed during base testing,It can't download firmware,the  bootloader program(7031032G00) was incorrect ,SQ issue RTV</t>
  </si>
  <si>
    <t xml:space="preserve"> ENG:PN#33070037-08 B MFG:901874-1952-00-0031 Vendor:EAL The unit was failed during base testing,It can't download firmware,the  bootloader program(7031032G00) was incorrect ,SQ issue RTV</t>
  </si>
  <si>
    <t xml:space="preserve"> ENG:PN#33070037-08 B MFG:901874-1952-00-0026 Vendor:EAL The unit was failed during base testing,It can't download firmware,the  bootloader program(7031032G00) was incorrect ,SQ issue RTV</t>
  </si>
  <si>
    <t xml:space="preserve"> ENG:PN#33070037-08 B MFG:901874-1952-00-0005 Vendor:EAL The unit was failed during base testing,It can't download firmware,the  bootloader program(7031032G00) was incorrect ,SQ issue RTV</t>
  </si>
  <si>
    <t xml:space="preserve"> 2020/03/09 05:24:03 J. Zhuo (LZHUO) Phone +8675526728187EXT7760 ENG EAL 33070037-04 MFG:901874 2007-00-0335     EAL 33070037-04 MFG:901874 2007-00-0830 The unit logic tray test load firmware failed . The root cause is that  the bootloader</t>
  </si>
  <si>
    <t xml:space="preserve"> (eng)33070037-04/901874-2007-0840/EAL   it's failed at logic module test, can't upload firmware, root cause  was supplier programmed wrong verison/G bootloader of U6.   pls return to supplier to program right version/H bootload of U6</t>
  </si>
  <si>
    <t xml:space="preserve">      (ENG)  1306543     EAL      1943-220-0001      The display board abnormal display  when open theAC on , we replace  it with good display board then the display board(1306543) normal  display, need to return to supplier.      RTV.</t>
  </si>
  <si>
    <t xml:space="preserve"> &lt;(&gt;&lt;&lt;)&gt;eng&gt;AZ33070037-04,B,901874-2007-00-0883      AZ33070037-04,B,901874-2007-00-0748      it's failed at logic module test, can't upload firmware, root cause  was supplier programmed wrong verison/G bootloader of U6.      pls return to</t>
  </si>
  <si>
    <t xml:space="preserve">       (ENG)  1300694      EAL     1952-40-0040       The unit test failed at exciter biasing test during unit test, The  output head J3 has no power output when the exciter biasing test, we  found that the output head J3 and GND was short</t>
  </si>
  <si>
    <t xml:space="preserve"> 2020/03/20 02:11:19 J. Zhuo (LZHUO) Phone +8675526728187EXT7760 ENG EAL 33000225 MFG:901874 1951-00-0153 The unit Ascent MP Unit Cal Current test failed .The root cause is the  AUX board K2 relays pin2 and pin3 are interlocked but open . P</t>
  </si>
  <si>
    <t xml:space="preserve"> 2020/03/22 01:29:32 J. Zhuo (LZHUO) Phone +8675526728187EXT7760 ENG  EAL 33200017-00 MFG:901874 2002-40A0-00-026 The unit final DC Complinace Test failed.The drain curent of input and   grand is too much . The root casue is the input bridg</t>
  </si>
  <si>
    <t xml:space="preserve"> 2020/03/22 01:35:30 J. Zhuo (LZHUO) Phone +8675526728187EXT7760 ENG EAL 33200017-00 MFG:901874 1950-25A0-00-073 The unit final DC Complinace Test failed.The drain curent of inputand   grand is too much . The root casue is the input bridge</t>
  </si>
  <si>
    <t xml:space="preserve"> 2020/03/25 02:09:47 J. Zhuo (LZHUO) Phone +8675526728187EXT7760 ENG EAL33200017-00 MFG:901874 2008-75A0-045 The unit final DC Complinace Test failed.The leakage current between the  input and the ground is too large .The root casue is the</t>
  </si>
  <si>
    <t xml:space="preserve"> 2020/03/25 20:55:01 J. Zhuo (LZHUO) Phone +8675526728187EXT7760 ENG EAL33200017-01 MFG:901874 1948-00A0-024 The Insulation of resistor (33420165-00) is damaged .  The insulationresistance is 14.27  M ohms  . RTV</t>
  </si>
  <si>
    <t xml:space="preserve"> 2020/03/25 20:59:50 J. Zhuo (LZHUO) Phone +8675526728187EXT7760 ENG EAL33200017-00 MFG:901874 2009-58A0-016 The Insulation of resistor (33420165-00) is damaged .  The insulationresistance is 3.135 M ohms  . RTV</t>
  </si>
  <si>
    <t>04/2020</t>
  </si>
  <si>
    <t>4/16/2020</t>
  </si>
  <si>
    <t>200525232</t>
  </si>
  <si>
    <t xml:space="preserve"> ENG,PN#33000120 2007-00-0069  EAL This DC control board was</t>
  </si>
  <si>
    <t xml:space="preserve"> fail during DC test.When boost is on, there is  no 800V out</t>
  </si>
  <si>
    <t>put.it roots cause was U56 welding problem.it's SQ issue.</t>
  </si>
  <si>
    <t>2007-00-0069</t>
  </si>
  <si>
    <t>000000000033000120</t>
  </si>
  <si>
    <t>PCBA ORANGE DC CONTROL</t>
  </si>
  <si>
    <t>31550102-044</t>
  </si>
  <si>
    <t>PMNT 5002, M450AA003A300AAA6A000301000A</t>
  </si>
  <si>
    <t>1683980</t>
  </si>
  <si>
    <t>4/17/2020</t>
  </si>
  <si>
    <t>200525275</t>
  </si>
  <si>
    <t xml:space="preserve"> 2020/04/17 02:55:05 J. Zhuo (LZHUO) Phone +8675526728187EXT</t>
  </si>
  <si>
    <t>7760 2020/4/17 16:08:18 J. Zhuo (LZHUO) ENG 3054108-10 1942-</t>
  </si>
  <si>
    <t>440-0004 EMI The logic board failure during unit test. 2020/</t>
  </si>
  <si>
    <t>04/20 23:43:40 J. Zhuo (LZHUO) Phone +8675526728187EXT7760 C</t>
  </si>
  <si>
    <t>1942-440-0004</t>
  </si>
  <si>
    <t>1301202 LOGIC/TRAY</t>
  </si>
  <si>
    <t>3152411-149</t>
  </si>
  <si>
    <t>PNCL 20K 208 PFP HJ RING_LUG ARC</t>
  </si>
  <si>
    <t>1682400</t>
  </si>
  <si>
    <t>4/23/2020</t>
  </si>
  <si>
    <t>200525506</t>
  </si>
  <si>
    <t xml:space="preserve"> p/n:33000236-03  s/n:1943-640-0016  The connector ift up an</t>
  </si>
  <si>
    <t>d cannot fit into the rear panel on the PCBA J2 location,con</t>
  </si>
  <si>
    <t>firm with PE need RTV. please see the red arrow location.</t>
  </si>
  <si>
    <t>33000236-03</t>
  </si>
  <si>
    <t>PCBA ASCENT MP EXP/COMM CEX D: ASCT SGL</t>
  </si>
  <si>
    <t>000200010000020</t>
  </si>
  <si>
    <t>Ascent 20</t>
  </si>
  <si>
    <t>31520120-610</t>
  </si>
  <si>
    <t>ASNT 20K 480 PFP RY RING_LUG 400-1000</t>
  </si>
  <si>
    <t>1686046</t>
  </si>
  <si>
    <t>4/27/2020</t>
  </si>
  <si>
    <t>200525648</t>
  </si>
  <si>
    <t xml:space="preserve">        (ENG) 1300956      EAL     1952-110-0007        The</t>
  </si>
  <si>
    <t>unit test failed at DC module test, The capacitor C19 was  b</t>
  </si>
  <si>
    <t>urnt out when the module test, we found that The capacitor C</t>
  </si>
  <si>
    <t>19 is  reverse installation on the switcher board(1300956),</t>
  </si>
  <si>
    <t>000000000001300956</t>
  </si>
  <si>
    <t>Switcher power board low CTE</t>
  </si>
  <si>
    <t>C22</t>
  </si>
  <si>
    <t>OVATION 5060</t>
  </si>
  <si>
    <t>1690190</t>
  </si>
  <si>
    <t xml:space="preserve"> ENG,PN#33000120 2007-00-0069  EAL This DC control board was fail during DC test.When boost is on, there is  no 800V output.it roots cause was U56 welding problem.it's SQ issue.#2007-00-0069</t>
  </si>
  <si>
    <t xml:space="preserve"> 2020/04/17 02:55:05 J. Zhuo (LZHUO) Phone +8675526728187EXT7760 2020/4/17 16:08:18 J. Zhuo (LZHUO) ENG 3054108-10 1942-440-0004 EMI The logic board failure during unit test. 2020/04/20 23:43:40 J. Zhuo (LZHUO) Phone +8675526728187EXT7760 C1942-440-0004</t>
  </si>
  <si>
    <t xml:space="preserve"> p/n:33000236-03  s/n:1943-640-0016  The connector ift up and cannot fit into the rear panel on the PCBA J2 location,confirm with PE need RTV. please see the red arrow location.#1943</t>
  </si>
  <si>
    <t xml:space="preserve">        (ENG) 1300956      EAL     1952-110-0007        Theunit test failed at DC module test, The capacitor C19 was  burnt out when the module test, we found that The capacitor C19 is  reverse installation on the switcher board(1300956),1952</t>
  </si>
  <si>
    <t>05/2020</t>
  </si>
  <si>
    <t>5/10/2020</t>
  </si>
  <si>
    <t>200526069</t>
  </si>
  <si>
    <t xml:space="preserve"> 2020/05/09 23:45:35 J. Zhuo (LZHUO) Phone +8675526728187EXT</t>
  </si>
  <si>
    <t>7760 ENG EAL33000234-02 MFG:901874   2014-270-0005  2014-270</t>
  </si>
  <si>
    <t>-0010      2014-270-0012     2014-270-0016     2014-480-0063</t>
  </si>
  <si>
    <t xml:space="preserve"> The unit auto test Ascent MP Unit Cal Current failed .Unit</t>
  </si>
  <si>
    <t>2014-270-0005</t>
  </si>
  <si>
    <t>33000234-02</t>
  </si>
  <si>
    <t>PCBA, ASCENT MP 208V OUTPUT, Y-CAPS</t>
  </si>
  <si>
    <t>31512420-120</t>
  </si>
  <si>
    <t>PNC3 20K 208 PFP EE P16 (ULVAC M/S)</t>
  </si>
  <si>
    <t>1692454</t>
  </si>
  <si>
    <t>5/14/2020</t>
  </si>
  <si>
    <t>200526242</t>
  </si>
  <si>
    <t xml:space="preserve"> p/n:33000234-02  s/n:2014-290-0040 Per purge#700009972,the</t>
  </si>
  <si>
    <t>U1 is short circuit on the PCBA. need RTV.</t>
  </si>
  <si>
    <t>2014</t>
  </si>
  <si>
    <t xml:space="preserve"> ENG,PN#33000120 2007-00-0069  EAL This DC control board was fail during DC test.When boost is on, there is  no 800V output.it roots cause was U56 welding problem.it's SQ issue.#</t>
  </si>
  <si>
    <t xml:space="preserve"> 2020/04/17 02:55:05 J. Zhuo (LZHUO) Phone +8675526728187EXT7760 2020/4/17 16:08:18 J. Zhuo (LZHUO) ENG 3054108-10 1942-440-0004 EMI The logic board failure during unit test. 2020/04/20 23:43:40 J. Zhuo (LZHUO) Phone +8675526728187EXT7760 C</t>
  </si>
  <si>
    <t xml:space="preserve"> p/n:33000236-03  s/n:1943-640-0016  The connector ift up and cannot fit into the rear panel on the PCBA J2 location,confirm with PE need RTV. please see the red arrow location.#</t>
  </si>
  <si>
    <t xml:space="preserve">        (ENG) 1300956      EAL     1952-110-0007        Theunit test failed at DC module test, The capacitor C19 was  burnt out when the module test, we found that The capacitor C19 is  reverse installation on the switcher board(1300956),</t>
  </si>
  <si>
    <t xml:space="preserve"> 2020/05/09 23:45:35 J. Zhuo (LZHUO) Phone +8675526728187EXT7760 ENG EAL33000234-02 MFG:901874   2014-270-0005  2014-270-0010      2014-270-0012     2014-270-0016     2014-480-0063 The unit auto test Ascent MP Unit Cal Current failed .Unit</t>
  </si>
  <si>
    <t xml:space="preserve"> p/n:33000234-02  s/n:2014-290-0040 Per purge#700009972,theU1 is short circuit on the PCBA. need RTV.##</t>
  </si>
  <si>
    <t>06/2020</t>
  </si>
  <si>
    <t>6/5/2020</t>
  </si>
  <si>
    <t>200527385</t>
  </si>
  <si>
    <t xml:space="preserve"> prod:The screw hole was too small can't install.as arrow as</t>
  </si>
  <si>
    <t xml:space="preserve"> show. s/n:2019-150-0003</t>
  </si>
  <si>
    <t>NA</t>
  </si>
  <si>
    <t>Li Xi Lan</t>
  </si>
  <si>
    <t>3150861-010</t>
  </si>
  <si>
    <t>OVATION 35162 208 VAC</t>
  </si>
  <si>
    <t>1700954</t>
  </si>
  <si>
    <t>6/9/2020</t>
  </si>
  <si>
    <t>200527517</t>
  </si>
  <si>
    <t xml:space="preserve"> p/n:33000208-01  s/n:2007-00-0040  Surface oxidation on the</t>
  </si>
  <si>
    <t xml:space="preserve"> PCBA p6 location,confirm with PE can't use,need RTV,please</t>
  </si>
  <si>
    <t>see the red arrow location.</t>
  </si>
  <si>
    <t>1712776</t>
  </si>
  <si>
    <t>6/16/2020</t>
  </si>
  <si>
    <t>200528037</t>
  </si>
  <si>
    <t xml:space="preserve"> PN:33020158  MFG:901874-2015-00-0009 ENG:The unit failed du</t>
  </si>
  <si>
    <t>ring  Unit test.Open power PA current is small,  BR2 resista</t>
  </si>
  <si>
    <t>nce is hot. Due to the virtual welding of the welding spot b</t>
  </si>
  <si>
    <t>etween 33020124 and  33020158, the BR2 on 33020157 was burne</t>
  </si>
  <si>
    <t>2015-00-0009</t>
  </si>
  <si>
    <t>000000000033020158</t>
  </si>
  <si>
    <t>PCBA, RFPA 60/40MHZ RF AMPLIFIER BD</t>
  </si>
  <si>
    <t>Jiang Yuan Kai</t>
  </si>
  <si>
    <t>31550240-012</t>
  </si>
  <si>
    <t>PMNT 7040, V202AA000A002EAA0B000010000B</t>
  </si>
  <si>
    <t>1712557</t>
  </si>
  <si>
    <t>6/19/2020</t>
  </si>
  <si>
    <t>200528184</t>
  </si>
  <si>
    <t xml:space="preserve"> Prod 33020178 B 901874 2010-140-0015 Per DMR#200526693 -15v</t>
  </si>
  <si>
    <t xml:space="preserve"> was short to GND,and remove C51 still fail.need to recover</t>
  </si>
  <si>
    <t>to  33020178 and check the -15v. The rework is the Supplier'</t>
  </si>
  <si>
    <t>s P/N:33020178, which needs to be returned to  the supplier</t>
  </si>
  <si>
    <t>2010-140-0015</t>
  </si>
  <si>
    <t>000000000033020178</t>
  </si>
  <si>
    <t>PCBA, NAV, AURA USER INTERFACE</t>
  </si>
  <si>
    <t>Zhang Li Ying</t>
  </si>
  <si>
    <t>CIN</t>
  </si>
  <si>
    <t>China Insource</t>
  </si>
  <si>
    <t>E/MU1/REWK</t>
  </si>
  <si>
    <t xml:space="preserve"> prod:The screw hole was too small can't install.as arrow as show. s/n:2019-150-0003##</t>
  </si>
  <si>
    <t xml:space="preserve"> p/n:33000208-01  s/n:2007-00-0040  Surface oxidation on the PCBA p6 location,confirm with PE can't use,need RTV,pleasesee the red arrow location.#</t>
  </si>
  <si>
    <t xml:space="preserve"> PN:33020158  MFG:901874-2015-00-0009 ENG:The unit failed during  Unit test.Open power PA current is small,  BR2 resistance is hot. Due to the virtual welding of the welding spot between 33020124 and  33020158, the BR2 on 33020157 was burne</t>
  </si>
  <si>
    <t xml:space="preserve"> Prod 33020178 B 901874 2010-140-0015 Per DMR#200526693 -15v was short to GND,and remove C51 still fail.need to recoverto  33020178 and check the -15v. The rework is the Supplier's P/N:33020178, which needs to be returned to  the supplier</t>
  </si>
  <si>
    <t>6/18/2020</t>
  </si>
  <si>
    <t>200528116</t>
  </si>
  <si>
    <t xml:space="preserve"> PN:33020158  MFG:901874-2015-00-0004 ENG:The unit failed du</t>
  </si>
  <si>
    <t>ring B/I test. PN:33020158  MFG:901874-2013-00-0021 ENG:The</t>
  </si>
  <si>
    <t>unit failed during B/I test.we found that PCB board made  mi</t>
  </si>
  <si>
    <t>stakes in the process of printing corrosion, which belongs t</t>
  </si>
  <si>
    <t>2013-00-0021</t>
  </si>
  <si>
    <t>PCB</t>
  </si>
  <si>
    <t>1705211</t>
  </si>
  <si>
    <t>E/MU1/BURN</t>
  </si>
  <si>
    <t>6/21/2020</t>
  </si>
  <si>
    <t>200528278</t>
  </si>
  <si>
    <t xml:space="preserve"> p/n:33070037-08 s/n:1952-00-0013  The switch install was ti</t>
  </si>
  <si>
    <t>lted on the PCBA s1 location. confirm with PE need RTV,pleas</t>
  </si>
  <si>
    <t xml:space="preserve"> see the red arrow location.</t>
  </si>
  <si>
    <t>31520210-500</t>
  </si>
  <si>
    <t>ASCENT SMS 10KW 400 PFP RY P16 800V</t>
  </si>
  <si>
    <t>1721334</t>
  </si>
  <si>
    <t>200528294</t>
  </si>
  <si>
    <t xml:space="preserve"> Prod:P/N:33000108 S/N:901874-2013-00-00180 P1 reverse.</t>
  </si>
  <si>
    <t>2013</t>
  </si>
  <si>
    <t>000000000033000108</t>
  </si>
  <si>
    <t>PCBA ORANGE XFRM 5T BOTTOM</t>
  </si>
  <si>
    <t>Liao Li Juan</t>
  </si>
  <si>
    <t>1723898</t>
  </si>
  <si>
    <t>07/2020</t>
  </si>
  <si>
    <t>7/23/2020</t>
  </si>
  <si>
    <t>200530010</t>
  </si>
  <si>
    <t xml:space="preserve"> Prod:P/N:33020592 S/N:901874-1942-190-0003 W9 loosed,need t</t>
  </si>
  <si>
    <t>o return to supplier RTV.</t>
  </si>
  <si>
    <t>1942</t>
  </si>
  <si>
    <t>000000000033020592</t>
  </si>
  <si>
    <t>3513 HALF RACK IN-PHASE DRIVER EXCITER</t>
  </si>
  <si>
    <t>31550113-450</t>
  </si>
  <si>
    <t>PMNT+ 3513 R660AA303A405PAA5A110300000A</t>
  </si>
  <si>
    <t>1737806</t>
  </si>
  <si>
    <t>7/31/2020</t>
  </si>
  <si>
    <t>200530306</t>
  </si>
  <si>
    <t xml:space="preserve"> Prod:P/N:33020459 S/N:901874-2019-30-0002 BQ1 hole blocked</t>
  </si>
  <si>
    <t>that impact BQ1 install. Purge#700010192</t>
  </si>
  <si>
    <t>2019</t>
  </si>
  <si>
    <t>000000000033020459</t>
  </si>
  <si>
    <t>PEGASUS FET CLAMP  V2 PCBA</t>
  </si>
  <si>
    <t>000600313000060</t>
  </si>
  <si>
    <t>PMNT 6013  (6kW)</t>
  </si>
  <si>
    <t>31550213-028</t>
  </si>
  <si>
    <t>PMNT+ 5513, R460AA306A215GAA5A110300000A</t>
  </si>
  <si>
    <t>1743555</t>
  </si>
  <si>
    <t>08/2020</t>
  </si>
  <si>
    <t>8/1/2020</t>
  </si>
  <si>
    <t>200530348</t>
  </si>
  <si>
    <t>2020-00-0546</t>
  </si>
  <si>
    <t>31502411-576</t>
  </si>
  <si>
    <t>PNC3 20K 400 PFP HJ LUG GOLD PSYNC LOWC</t>
  </si>
  <si>
    <t>1743756</t>
  </si>
  <si>
    <t>200530350</t>
  </si>
  <si>
    <t xml:space="preserve"> Prod:P/N:33020289 S/N:901874-2013-00-0211 TB1 missing screw</t>
  </si>
  <si>
    <t xml:space="preserve"> thread,need return to supplier RTV.</t>
  </si>
  <si>
    <t>000000000033020289</t>
  </si>
  <si>
    <t>PCBA 2 MHZ 15 KW VI SENSOR</t>
  </si>
  <si>
    <t>000400300400050</t>
  </si>
  <si>
    <t>PMNT 05004 (5kW)</t>
  </si>
  <si>
    <t>1745229</t>
  </si>
  <si>
    <t>8/4/2020</t>
  </si>
  <si>
    <t>200530461</t>
  </si>
  <si>
    <t xml:space="preserve"> (ENG) EAL 33070037-04 B 2023-00-0460 This 33070037-04 faile</t>
  </si>
  <si>
    <t>d at unit test. On the 33070037-04 PCBA, the S1  pin solder</t>
  </si>
  <si>
    <t>joint was open-circuit. Too much liquid glue on the solder</t>
  </si>
  <si>
    <t>joint. Please return to supplier EAL.</t>
  </si>
  <si>
    <t>2023-00-0460</t>
  </si>
  <si>
    <t>Zhong Zhang Rong</t>
  </si>
  <si>
    <t>3052632-19</t>
  </si>
  <si>
    <t>PMNT 3K/6K LOG/ASY F APEX DNET CPU M-6B</t>
  </si>
  <si>
    <t>8/11/2020</t>
  </si>
  <si>
    <t>200530883</t>
  </si>
  <si>
    <t xml:space="preserve"> PCBA, ASCENT MP, INTERCONNECT P/N:33000165 DURING KITTING P</t>
  </si>
  <si>
    <t>ROCESS FOUND  MISSING PART AT LOC BQ2 /1.S/N:33000165-B-MFG:</t>
  </si>
  <si>
    <t>901874-2020-00-0271</t>
  </si>
  <si>
    <t>2020</t>
  </si>
  <si>
    <t>000000000033000165</t>
  </si>
  <si>
    <t>PCBA, ASCENT MP, INTERCONNECT</t>
  </si>
  <si>
    <t>Murugan Naagammal</t>
  </si>
  <si>
    <t>MY01</t>
  </si>
  <si>
    <t>Advanced Energy Malaysia</t>
  </si>
  <si>
    <t>E/MATERIA1/BIN</t>
  </si>
  <si>
    <t>8/23/2020</t>
  </si>
  <si>
    <t>200531407</t>
  </si>
  <si>
    <t xml:space="preserve">  P/N:33000208-01  S/N:2003-00-0271   The connector can't pu</t>
  </si>
  <si>
    <t>t in the correct location on the PCBA BP2 location，confirm w</t>
  </si>
  <si>
    <t>ith PE need RTV,please see the red arrow location.</t>
  </si>
  <si>
    <t>2003</t>
  </si>
  <si>
    <t>09/2020</t>
  </si>
  <si>
    <t>9/1/2020</t>
  </si>
  <si>
    <t>200531865</t>
  </si>
  <si>
    <t xml:space="preserve"> Prod:P/N:33020592 S/N:901874-2018-560-0004 W9 loosed,need t</t>
  </si>
  <si>
    <t>2018</t>
  </si>
  <si>
    <t>1761329</t>
  </si>
  <si>
    <t>9/4/2020</t>
  </si>
  <si>
    <t>200532039</t>
  </si>
  <si>
    <t xml:space="preserve"> ENG,PN#33000120  2028-00-0106 This DC control board was fai</t>
  </si>
  <si>
    <t>l during the download the program failed. it's roots cause U</t>
  </si>
  <si>
    <t>34 is wrong part.</t>
  </si>
  <si>
    <t>2028-00-0106</t>
  </si>
  <si>
    <t>1763240</t>
  </si>
  <si>
    <t>9/18/2020</t>
  </si>
  <si>
    <t>200532864</t>
  </si>
  <si>
    <t>2023-00-0117</t>
  </si>
  <si>
    <t>1768802</t>
  </si>
  <si>
    <t>9/19/2020</t>
  </si>
  <si>
    <t>200532957</t>
  </si>
  <si>
    <t xml:space="preserve">       (ENG)  1306310      EAL    2032-230-0016       The un</t>
  </si>
  <si>
    <t>it test failed at RF on test during unit test, we found the</t>
  </si>
  <si>
    <t xml:space="preserve"> output connection cable W4,W9 is reverse installation on th</t>
  </si>
  <si>
    <t>e measurement  board(1306310), please return to supplier.</t>
  </si>
  <si>
    <t>2032</t>
  </si>
  <si>
    <t>000000000001306310</t>
  </si>
  <si>
    <t>ASY,PCB,DIR COUP III, PDX2500</t>
  </si>
  <si>
    <t>3156012-203</t>
  </si>
  <si>
    <t>PDX 2500, 370-430 KHZ, F47, 3P 208V OEM</t>
  </si>
  <si>
    <t>C49</t>
  </si>
  <si>
    <t>PDX2500</t>
  </si>
  <si>
    <t>1770135</t>
  </si>
  <si>
    <t>9/24/2020</t>
  </si>
  <si>
    <t>200533247</t>
  </si>
  <si>
    <t xml:space="preserve"> p/n:33000236-01  s/n:2025-00-0092  Missing glue on the PCBA</t>
  </si>
  <si>
    <t xml:space="preserve"> S1 location,confirm with PE need RTV, please see the red ar</t>
  </si>
  <si>
    <t>row location.</t>
  </si>
  <si>
    <t>2025</t>
  </si>
  <si>
    <t>1774769</t>
  </si>
  <si>
    <t>200533333</t>
  </si>
  <si>
    <t xml:space="preserve"> ENG: PN:33000120 MFG:901874-2028-00-0160 EAL FAILURE:Progra</t>
  </si>
  <si>
    <t>mming unsuccessful. Wrong component on U70. RTV</t>
  </si>
  <si>
    <t>2028</t>
  </si>
  <si>
    <t>Lee Mean Ong</t>
  </si>
  <si>
    <t>1775042</t>
  </si>
  <si>
    <t>10/7/2020</t>
  </si>
  <si>
    <t>200533832</t>
  </si>
  <si>
    <t xml:space="preserve">       (ENG)  1306310       EAL       2035-30-0001       The</t>
  </si>
  <si>
    <t xml:space="preserve"> unit test failed at RF on test during unit test, we found t</t>
  </si>
  <si>
    <t>he  output connection cable(1345200-00) W4,W9 is reverse ins</t>
  </si>
  <si>
    <t>tallation on the  measurement board(1306310), please return</t>
  </si>
  <si>
    <t>2035</t>
  </si>
  <si>
    <t>1774697</t>
  </si>
  <si>
    <t>10/8/2020</t>
  </si>
  <si>
    <t>200533845</t>
  </si>
  <si>
    <t xml:space="preserve"> p/n:33070006-02  s/n:2029-00-0109  Have excess glue on the</t>
  </si>
  <si>
    <t>PCBA P8 location,affect the assy, need RTV,please see the re</t>
  </si>
  <si>
    <t>2029</t>
  </si>
  <si>
    <t>31512411-344</t>
  </si>
  <si>
    <t>PNC3 20K 480 150VARC 1KV 3U DNET R2</t>
  </si>
  <si>
    <t>C45</t>
  </si>
  <si>
    <t>Paramount</t>
  </si>
  <si>
    <t>1780857</t>
  </si>
  <si>
    <t>10/17/2020</t>
  </si>
  <si>
    <t>200534334</t>
  </si>
  <si>
    <t>2029-00-0534</t>
  </si>
  <si>
    <t>UNIT</t>
  </si>
  <si>
    <t>PCBA ASCENT MP USER H-MOUNT</t>
  </si>
  <si>
    <t>1784580</t>
  </si>
  <si>
    <t>10/20/2020</t>
  </si>
  <si>
    <t>200534516</t>
  </si>
  <si>
    <t xml:space="preserve"> Prod 33020178 Rev:B 901874 2010-140-0014 Rer DMR#200530400</t>
  </si>
  <si>
    <t>The unit was failed during unit test; Checking 33020178-01 f</t>
  </si>
  <si>
    <t>ound U11-pin1 was cold solder caused unit test  failed. PN o</t>
  </si>
  <si>
    <t>f the supplier :33020178 has been returned, and the material</t>
  </si>
  <si>
    <t>2010</t>
  </si>
  <si>
    <t>10/25/2020</t>
  </si>
  <si>
    <t>200534769</t>
  </si>
  <si>
    <t xml:space="preserve">      (ENG)  1305699      EAL      2022-50-0013      The fro</t>
  </si>
  <si>
    <t>nt  panel is abnormal display when open  the AC on, we  foun</t>
  </si>
  <si>
    <t>dt the crystals Y1 is missing on the display board(1305699),</t>
  </si>
  <si>
    <t xml:space="preserve"> please  return to the supplier.      RTV.</t>
  </si>
  <si>
    <t>2022</t>
  </si>
  <si>
    <t>000000000001305699</t>
  </si>
  <si>
    <t>RFX600A ACTIVE DISPLAY BD</t>
  </si>
  <si>
    <t>1789616</t>
  </si>
  <si>
    <t>10/28/2020</t>
  </si>
  <si>
    <t>200534953</t>
  </si>
  <si>
    <t xml:space="preserve"> Incoming 33070006-02 172pcs all NG due to lack of washer Ne</t>
  </si>
  <si>
    <t>ed proceed rework per SCB#48508 D/C: 2036 Supplier EMI CHINA</t>
  </si>
  <si>
    <t>2036</t>
  </si>
  <si>
    <t>Khor Chin Wei</t>
  </si>
  <si>
    <t>E/INCOMIN1/MY01</t>
  </si>
  <si>
    <t>10/30/2020</t>
  </si>
  <si>
    <t>200535103</t>
  </si>
  <si>
    <t>2031-120-0006</t>
  </si>
  <si>
    <t>PCBA, ASCENT MP AUX V4: 400/440V 8V GD</t>
  </si>
  <si>
    <t>31512391-150</t>
  </si>
  <si>
    <t>PNC3 20K 400 PFP HJ RING_LUG 400-1000</t>
  </si>
  <si>
    <t>1792761</t>
  </si>
  <si>
    <t>11/3/2020</t>
  </si>
  <si>
    <t>200535272</t>
  </si>
  <si>
    <t>2020-300-0002</t>
  </si>
  <si>
    <t>000000000033000279</t>
  </si>
  <si>
    <t>RCBA, ASCENT SMS PLUS MEASUREMENT V2</t>
  </si>
  <si>
    <t>31512531-166</t>
  </si>
  <si>
    <t>PNC3 PLUS+ 1K5 DUAL 208 AFP ER UHF LC</t>
  </si>
  <si>
    <t>1791373</t>
  </si>
  <si>
    <t>11/25/2020</t>
  </si>
  <si>
    <t>200536673</t>
  </si>
  <si>
    <t xml:space="preserve"> 2020/11/24 17:53:33 J. Zhuo (LZHUO) Phone +8675526728187EXT</t>
  </si>
  <si>
    <t>7760 ENG,PN#:33000012 2044-10-0006   Vendor:EAL The board fa</t>
  </si>
  <si>
    <t>ilure during base test,"control" key failure ,it's lead to</t>
  </si>
  <si>
    <t>host mode and user mode can't switch.the root cause is BP1 i</t>
  </si>
  <si>
    <t>2044-10-0006</t>
  </si>
  <si>
    <t>3152531-101</t>
  </si>
  <si>
    <t>PNCL PLUS+ 5/5 208 AFP DR UHF</t>
  </si>
  <si>
    <t>1807696</t>
  </si>
  <si>
    <t>12/17/2020</t>
  </si>
  <si>
    <t>200537967</t>
  </si>
  <si>
    <t xml:space="preserve"> 2020/12/16 18:36:12 J. Zhuo (LZHUO) Phone +8675526728187EXT</t>
  </si>
  <si>
    <t>7760 ENG 33000225 2045-00-0416 EAL The AUX power board no ou</t>
  </si>
  <si>
    <t>tput voltage,the failure cause is AUX power  board U4 pin8 v</t>
  </si>
  <si>
    <t>oid solder.please return to supplier. RTV</t>
  </si>
  <si>
    <t>2045-00-0416</t>
  </si>
  <si>
    <t>1821614</t>
  </si>
  <si>
    <t>EMI ASIA LIMITED</t>
  </si>
  <si>
    <t>12/24/2020</t>
  </si>
  <si>
    <t>200538430</t>
  </si>
  <si>
    <t xml:space="preserve"> 2020/12/23 22:33:13 J. Zhuo (LZHUO) Phone +8675526728187EXT</t>
  </si>
  <si>
    <t>7760 ENG 33000225 2045-00-0454 EAL The AUX power board no ou</t>
  </si>
  <si>
    <t>oid solder,please return to supplier rework U4. RTV</t>
  </si>
  <si>
    <t>2045-00-0454</t>
  </si>
  <si>
    <t>31512411-220</t>
  </si>
  <si>
    <t>PNC3 6K 480 UHF 50VARC 1000V 3U PSYNC</t>
  </si>
  <si>
    <t>1823726</t>
  </si>
  <si>
    <t>12/25/2020</t>
  </si>
  <si>
    <t>200538495</t>
  </si>
  <si>
    <t>2031-570-0018</t>
  </si>
  <si>
    <t>PCBA, ASCENT MP AUX V4: 208V 8V GD</t>
  </si>
  <si>
    <t>31512428-118</t>
  </si>
  <si>
    <t>PNC3 6K 208 AFP YH UHF 400-1000V</t>
  </si>
  <si>
    <t>1823730</t>
  </si>
  <si>
    <t>12/26/2020</t>
  </si>
  <si>
    <t>200538479</t>
  </si>
  <si>
    <t>2034-00-0109</t>
  </si>
  <si>
    <t>1795732</t>
  </si>
  <si>
    <t>01/2021</t>
  </si>
  <si>
    <t>1/4/2021</t>
  </si>
  <si>
    <t>200538893</t>
  </si>
  <si>
    <t>2044-210-0089</t>
  </si>
  <si>
    <t>31512532-160</t>
  </si>
  <si>
    <t>PNC3 1K5 DUAL 208 AFP LD UHF HALO</t>
  </si>
  <si>
    <t>1826240</t>
  </si>
  <si>
    <t>1/30/2021</t>
  </si>
  <si>
    <t>200540820</t>
  </si>
  <si>
    <t>2029-30-0024</t>
  </si>
  <si>
    <t>33070200-01</t>
  </si>
  <si>
    <t>PCBA ETHERCAT-54450 MODULE-4: H-MOUNT</t>
  </si>
  <si>
    <t>1831143</t>
  </si>
  <si>
    <t>33000268-01</t>
  </si>
  <si>
    <t>02/2021</t>
  </si>
  <si>
    <t>2/4/2021</t>
  </si>
  <si>
    <t>200541061</t>
  </si>
  <si>
    <t xml:space="preserve"> 2021/02/03 18:03:00 J. Zhuo (LZHUO) Phone +8675526728187EXT</t>
  </si>
  <si>
    <t>7760 ENG 33000268-01 2101-380-0014 EAL The logic board durin</t>
  </si>
  <si>
    <t>g unit test channel 2 current limit,the failure  cause is lo</t>
  </si>
  <si>
    <t>gic board U32 void solder,please return supplier chagne U32.</t>
  </si>
  <si>
    <t>2101-380-0014</t>
  </si>
  <si>
    <t>PCBA EWAVE II LOGIC 2CH</t>
  </si>
  <si>
    <t>000220001000010</t>
  </si>
  <si>
    <t>E-Wave</t>
  </si>
  <si>
    <t>EWAVE II: 2-CHANNEL V2</t>
  </si>
  <si>
    <t>C75</t>
  </si>
  <si>
    <t>EWAVE II</t>
  </si>
  <si>
    <t>1843038</t>
  </si>
  <si>
    <t>200541107</t>
  </si>
  <si>
    <t>2052-320-0007</t>
  </si>
  <si>
    <t>PCBA, ASCENT MP AUX V4: 400V 8V GD</t>
  </si>
  <si>
    <t>31512536-369</t>
  </si>
  <si>
    <t>PNC3+ 10K 400 PFP KI M25</t>
  </si>
  <si>
    <t>1751079</t>
  </si>
  <si>
    <t>2/14/2021</t>
  </si>
  <si>
    <t>200541843</t>
  </si>
  <si>
    <t xml:space="preserve"> W/H: BP3 and BP5 wrong part</t>
  </si>
  <si>
    <t>2101</t>
  </si>
  <si>
    <t>200541844</t>
  </si>
  <si>
    <t xml:space="preserve"> W/H:U9 FPGA  wrong part ,The  correct  is  (XC6SLX75), but</t>
  </si>
  <si>
    <t>the pysical  part marking is  (XC6SLX45)</t>
  </si>
  <si>
    <t>2026</t>
  </si>
  <si>
    <t>PCBA ASCENT MP LOGIC/CTRL3 :2</t>
  </si>
  <si>
    <t>Notification type</t>
  </si>
  <si>
    <t>Commodity</t>
  </si>
  <si>
    <t>05/2021</t>
  </si>
  <si>
    <t>5/22/2021</t>
  </si>
  <si>
    <t>200548538</t>
  </si>
  <si>
    <t>Y3</t>
  </si>
  <si>
    <t xml:space="preserve"> ENG PN: 33000225 E MFG: 901874-2045-00-0381 FOUND WRONG PAR</t>
  </si>
  <si>
    <t>T FOR LOCATION Q5 RTV FOR PART REPLACEMENT</t>
  </si>
  <si>
    <t>/</t>
  </si>
  <si>
    <t>Sahuddin Ahmad Syairul Hassan</t>
  </si>
  <si>
    <t>1899946</t>
  </si>
  <si>
    <t>06/2021</t>
  </si>
  <si>
    <t>6/28/2021</t>
  </si>
  <si>
    <t>200551100</t>
  </si>
  <si>
    <t xml:space="preserve">  p/n:33000208-01 s/n:2114-00-0327   Surface oxidation on th</t>
  </si>
  <si>
    <t>e PCBA P6 location,confirm with PE need RTV,please see the r</t>
  </si>
  <si>
    <t>ed arrow location.</t>
  </si>
  <si>
    <t>2114</t>
  </si>
  <si>
    <t>1931171</t>
  </si>
  <si>
    <t>07/2021</t>
  </si>
  <si>
    <t>7/19/2021</t>
  </si>
  <si>
    <t>200552567</t>
  </si>
  <si>
    <t xml:space="preserve"> ENG PN: 33070037-04 C MFG: 901874-2112-00-0044 RTV DUE TO C</t>
  </si>
  <si>
    <t>ONTAMINATION ON U6 RO FOR PART REPLACEMENT RO FOR RE-ICT &lt;(&gt;</t>
  </si>
  <si>
    <t>&amp;&lt;)&gt; CHIP PROGRAMMING</t>
  </si>
  <si>
    <t>31502411-005</t>
  </si>
  <si>
    <t>PNC3 1K5 208 PFP YS UHF ARC_O MDX-L H</t>
  </si>
  <si>
    <t>1942835</t>
  </si>
  <si>
    <t>1/2023</t>
  </si>
  <si>
    <t>2/2023</t>
  </si>
  <si>
    <t>3/2023</t>
  </si>
  <si>
    <t>4/2023</t>
  </si>
  <si>
    <t>5/2023</t>
  </si>
  <si>
    <t>6/2023</t>
  </si>
  <si>
    <t>7/2023</t>
  </si>
  <si>
    <t>8/2023</t>
  </si>
  <si>
    <t>9/2023</t>
  </si>
  <si>
    <t>Calendar Month</t>
  </si>
  <si>
    <t>Defect Description</t>
  </si>
  <si>
    <t>Date/Lot Code</t>
  </si>
  <si>
    <t>AE PN</t>
  </si>
  <si>
    <t>Defect Qty</t>
  </si>
  <si>
    <t>Root cause</t>
  </si>
  <si>
    <t>Corrective Action</t>
  </si>
  <si>
    <t>Picture</t>
  </si>
  <si>
    <t>Remark</t>
  </si>
  <si>
    <t>DMR#</t>
  </si>
  <si>
    <t xml:space="preserve"> Suppler name</t>
  </si>
  <si>
    <t>01/2023</t>
  </si>
  <si>
    <t>01/2026</t>
  </si>
  <si>
    <t>12/2025</t>
  </si>
  <si>
    <t>11/2025</t>
  </si>
  <si>
    <t>10/2025</t>
  </si>
  <si>
    <t>09/2025</t>
  </si>
  <si>
    <t>08/2025</t>
  </si>
  <si>
    <t>07/2025</t>
  </si>
  <si>
    <t>06/2025</t>
  </si>
  <si>
    <t>05/2025</t>
  </si>
  <si>
    <t>04/2025</t>
  </si>
  <si>
    <t>03/2025</t>
  </si>
  <si>
    <t>02/2025</t>
  </si>
  <si>
    <t>01/2025</t>
  </si>
  <si>
    <t>12/2024</t>
  </si>
  <si>
    <t>11/2024</t>
  </si>
  <si>
    <t>10/2024</t>
  </si>
  <si>
    <t>09/2024</t>
  </si>
  <si>
    <t>08/2024</t>
  </si>
  <si>
    <t>07/2024</t>
  </si>
  <si>
    <t>06/2024</t>
  </si>
  <si>
    <t>05/2024</t>
  </si>
  <si>
    <t>04/2024</t>
  </si>
  <si>
    <t>03/2024</t>
  </si>
  <si>
    <t>02/2024</t>
  </si>
  <si>
    <t>01/2024</t>
  </si>
  <si>
    <t>12/2023</t>
  </si>
  <si>
    <t>11/2023</t>
  </si>
  <si>
    <t>10/2023</t>
  </si>
  <si>
    <t>09/2023</t>
  </si>
  <si>
    <t>08/2023</t>
  </si>
  <si>
    <t>07/2023</t>
  </si>
  <si>
    <t>06/2023</t>
  </si>
  <si>
    <t>05/2023</t>
  </si>
  <si>
    <t>04/2023</t>
  </si>
  <si>
    <t>03/2023</t>
  </si>
  <si>
    <t>02/2023</t>
  </si>
  <si>
    <t>N/A</t>
  </si>
  <si>
    <t>B1047472-254</t>
  </si>
  <si>
    <t>B1047472-254 found PCB incoming copper nick (WO:15021176)</t>
  </si>
  <si>
    <t>YANTAT PRINTED CIRCUIT</t>
  </si>
  <si>
    <t>Yantat to enhance the inspection process to prevent similar issue flow down to Plexus</t>
  </si>
  <si>
    <t>The defective PCB was not detected during inspection process and caused it shipped to Plexus. This location is critical for soldering process.</t>
  </si>
  <si>
    <t>2300466-254</t>
  </si>
  <si>
    <t>Customer found the short circuit between W3 and C43 anodes on the PCBA where it supposed to OPEN. PCB part number 2300466-254</t>
  </si>
  <si>
    <t>The board was produced in 2021, where E-test was done by manual operation, operator misplaced the NG board
into OK board marking area, which result in defective escape out.</t>
  </si>
  <si>
    <t>1. Yantat have implemented automatic E-Test for this part number, any OK board and NG board can be separated automatically, in order to avoid any mix NG board into OK board issue.
2. Added requirement into ERP system to indicate operator to test the open/short circuit using automated machine.</t>
  </si>
  <si>
    <t xml:space="preserve">23020432-254 </t>
  </si>
  <si>
    <t xml:space="preserve">Solder mask cover via hole and failed the ICT test. PCB part number 23020432-254 </t>
  </si>
  <si>
    <t xml:space="preserve">After checking the customer’ s original design: These via holes are covered
by solder mask in Top side at the BGA location, and having a 0.05mm
annular ring opening at bottom side which via holes are plug hole design.
Check the plug hole manufacture process, we did the plug hole from the
Top side surface during make the plug hole, sometimes, it may cause
individual board to popping up the solder mask ink to cover the PAD at the
bottom side. </t>
  </si>
  <si>
    <t xml:space="preserve">1. Yantat will perform the plug hole process from the bottom side
printing, in order to avoid the solder mask ink comes out to cover the PAD, It
has been noted in the ERP system to indicate the operator to perform。
2. Inspection process:
The AVI machine can detect the solder mask on pad so it required all of the
AE project of H095 series product must be checked by AVI on FQC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</si>
</sst>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 &quot;EA&quot;"/>
    <numFmt numFmtId="165" formatCode="#,##0.00\ &quot;EA&quot;"/>
    <numFmt numFmtId="166" formatCode="0_);[Red]\(0\)"/>
    <numFmt numFmtId="167" formatCode="[$-409]mmmm\-yy;@"/>
  </numFmts>
  <fonts count="68">
    <font>
      <sz val="11"/>
      <color theme="1"/>
      <name val="Calibri"/>
      <charset val="134"/>
      <scheme val="minor"/>
    </font>
    <font>
      <sz val="11"/>
      <color theme="1"/>
      <name val="Calibri"/>
      <family val="2"/>
      <scheme val="minor"/>
    </font>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sz val="8"/>
      <name val="Calibri"/>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9"/>
      <name val="宋体"/>
      <charset val="134"/>
    </font>
    <font>
      <sz val="10"/>
      <name val="Arial"/>
      <family val="2"/>
    </font>
    <font>
      <sz val="8"/>
      <name val="Arial"/>
      <family val="2"/>
    </font>
    <font>
      <sz val="8"/>
      <color indexed="8"/>
      <name val="Arial"/>
      <family val="2"/>
    </font>
    <font>
      <sz val="8"/>
      <name val="Arial"/>
      <family val="2"/>
    </font>
    <font>
      <b/>
      <sz val="10"/>
      <name val="Arial"/>
      <family val="2"/>
    </font>
    <font>
      <b/>
      <sz val="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10"/>
      <name val="Arial"/>
      <family val="2"/>
    </font>
    <font>
      <sz val="8"/>
      <name val="Arial"/>
      <family val="2"/>
    </font>
    <font>
      <sz val="8"/>
      <color theme="1"/>
      <name val="Arial"/>
      <family val="2"/>
    </font>
    <font>
      <sz val="8"/>
      <name val="Arial"/>
      <family val="2"/>
    </font>
    <font>
      <sz val="10"/>
      <name val="Arial"/>
      <family val="2"/>
    </font>
    <font>
      <sz val="8"/>
      <name val="Arial"/>
      <family val="2"/>
    </font>
    <font>
      <sz val="8"/>
      <name val="Arial"/>
      <family val="2"/>
    </font>
    <font>
      <sz val="10"/>
      <name val="Arial"/>
      <family val="2"/>
    </font>
    <font>
      <b/>
      <sz val="11"/>
      <color theme="0"/>
      <name val="Calibri"/>
      <family val="2"/>
    </font>
    <font>
      <b/>
      <sz val="10"/>
      <color theme="0"/>
      <name val="Arial"/>
      <family val="2"/>
    </font>
    <font>
      <b/>
      <sz val="9"/>
      <color theme="0"/>
      <name val="Arial"/>
      <family val="2"/>
    </font>
    <font>
      <b/>
      <sz val="12"/>
      <color indexed="8"/>
      <name val="Arial"/>
      <family val="2"/>
    </font>
    <font>
      <sz val="10"/>
      <color rgb="FF000000"/>
      <name val="Arial"/>
      <family val="2"/>
    </font>
    <font>
      <b/>
      <sz val="11"/>
      <color theme="0"/>
      <name val="Calibri"/>
      <family val="2"/>
    </font>
    <font>
      <sz val="10"/>
      <color theme="1"/>
      <name val="Arial"/>
      <family val="2"/>
    </font>
    <font>
      <sz val="10"/>
      <color theme="1"/>
      <name val="Calibri"/>
      <family val="2"/>
      <scheme val="minor"/>
    </font>
  </fonts>
  <fills count="7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theme="0"/>
        <bgColor indexed="64"/>
      </patternFill>
    </fill>
    <fill>
      <patternFill patternType="solid">
        <fgColor indexed="58"/>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rgb="FF002060"/>
        <bgColor indexed="64"/>
      </patternFill>
    </fill>
  </fills>
  <borders count="34">
    <border>
      <left/>
      <right/>
      <top/>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48"/>
      </left>
      <right/>
      <top style="thin">
        <color indexed="48"/>
      </top>
      <bottom style="thin">
        <color indexed="4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s>
  <cellStyleXfs count="686">
    <xf numFmtId="167" fontId="0" fillId="0" borderId="0"/>
    <xf numFmtId="44" fontId="3" fillId="0" borderId="0" applyFont="0" applyFill="0" applyBorder="0" applyAlignment="0" applyProtection="0"/>
    <xf numFmtId="167" fontId="6" fillId="0" borderId="0"/>
    <xf numFmtId="167" fontId="15" fillId="0" borderId="0"/>
    <xf numFmtId="4" fontId="5" fillId="2" borderId="1" applyNumberFormat="0" applyProtection="0">
      <alignment vertical="center"/>
    </xf>
    <xf numFmtId="4" fontId="13" fillId="2" borderId="1" applyNumberFormat="0" applyProtection="0">
      <alignment vertical="center"/>
    </xf>
    <xf numFmtId="4" fontId="8" fillId="2" borderId="1" applyNumberFormat="0" applyProtection="0">
      <alignment vertical="center"/>
    </xf>
    <xf numFmtId="4" fontId="4" fillId="2" borderId="1" applyNumberFormat="0" applyProtection="0">
      <alignment horizontal="left" vertical="center" indent="1"/>
    </xf>
    <xf numFmtId="4" fontId="14" fillId="2" borderId="1" applyNumberFormat="0" applyProtection="0">
      <alignment horizontal="left" vertical="center" indent="1"/>
    </xf>
    <xf numFmtId="4" fontId="9" fillId="2" borderId="2" applyNumberFormat="0" applyProtection="0">
      <alignment horizontal="left" vertical="center" indent="1"/>
    </xf>
    <xf numFmtId="4" fontId="4" fillId="3" borderId="0" applyNumberFormat="0" applyProtection="0">
      <alignment horizontal="left" vertical="center" indent="1"/>
    </xf>
    <xf numFmtId="4" fontId="14" fillId="3" borderId="0" applyNumberFormat="0" applyProtection="0">
      <alignment horizontal="left" vertical="center" indent="1"/>
    </xf>
    <xf numFmtId="167" fontId="15" fillId="4" borderId="2" applyNumberFormat="0" applyProtection="0">
      <alignment horizontal="left" vertical="center" indent="1"/>
    </xf>
    <xf numFmtId="4" fontId="4" fillId="5" borderId="1" applyNumberFormat="0" applyProtection="0">
      <alignment horizontal="right" vertical="center"/>
    </xf>
    <xf numFmtId="4" fontId="4" fillId="6" borderId="1" applyNumberFormat="0" applyProtection="0">
      <alignment horizontal="right" vertical="center"/>
    </xf>
    <xf numFmtId="4" fontId="4" fillId="7" borderId="1" applyNumberFormat="0" applyProtection="0">
      <alignment horizontal="right" vertical="center"/>
    </xf>
    <xf numFmtId="4" fontId="4" fillId="8" borderId="1" applyNumberFormat="0" applyProtection="0">
      <alignment horizontal="right" vertical="center"/>
    </xf>
    <xf numFmtId="4" fontId="4" fillId="9" borderId="1" applyNumberFormat="0" applyProtection="0">
      <alignment horizontal="right" vertical="center"/>
    </xf>
    <xf numFmtId="4" fontId="4" fillId="10" borderId="1" applyNumberFormat="0" applyProtection="0">
      <alignment horizontal="right" vertical="center"/>
    </xf>
    <xf numFmtId="4" fontId="4" fillId="11" borderId="1" applyNumberFormat="0" applyProtection="0">
      <alignment horizontal="right" vertical="center"/>
    </xf>
    <xf numFmtId="4" fontId="4" fillId="12" borderId="1" applyNumberFormat="0" applyProtection="0">
      <alignment horizontal="right" vertical="center"/>
    </xf>
    <xf numFmtId="4" fontId="4" fillId="13" borderId="1" applyNumberFormat="0" applyProtection="0">
      <alignment horizontal="right" vertical="center"/>
    </xf>
    <xf numFmtId="4" fontId="5" fillId="14" borderId="3" applyNumberFormat="0" applyProtection="0">
      <alignment horizontal="left" vertical="center" indent="1"/>
    </xf>
    <xf numFmtId="4" fontId="13" fillId="14" borderId="3" applyNumberFormat="0" applyProtection="0">
      <alignment horizontal="left" vertical="center" indent="1"/>
    </xf>
    <xf numFmtId="4" fontId="21" fillId="15" borderId="2" applyNumberFormat="0" applyProtection="0">
      <alignment horizontal="left" vertical="center" indent="1"/>
    </xf>
    <xf numFmtId="4" fontId="5" fillId="16" borderId="0" applyNumberFormat="0" applyProtection="0">
      <alignment horizontal="left" vertical="center" indent="1"/>
    </xf>
    <xf numFmtId="4" fontId="13" fillId="16" borderId="0" applyNumberFormat="0" applyProtection="0">
      <alignment horizontal="left" vertical="center" indent="1"/>
    </xf>
    <xf numFmtId="4" fontId="9" fillId="17" borderId="4" applyNumberFormat="0" applyProtection="0">
      <alignment horizontal="left" vertical="center" indent="1"/>
    </xf>
    <xf numFmtId="4" fontId="5" fillId="3" borderId="0" applyNumberFormat="0" applyProtection="0">
      <alignment horizontal="left" vertical="center" indent="1"/>
    </xf>
    <xf numFmtId="4" fontId="4" fillId="16" borderId="1" applyNumberFormat="0" applyProtection="0">
      <alignment horizontal="right" vertical="center"/>
    </xf>
    <xf numFmtId="4" fontId="9" fillId="16" borderId="0" applyNumberFormat="0" applyProtection="0">
      <alignment horizontal="left" vertical="center" indent="1"/>
    </xf>
    <xf numFmtId="4" fontId="18" fillId="16" borderId="0" applyNumberFormat="0" applyProtection="0">
      <alignment horizontal="left" vertical="center" indent="1"/>
    </xf>
    <xf numFmtId="4" fontId="9" fillId="3" borderId="0" applyNumberFormat="0" applyProtection="0">
      <alignment horizontal="left" vertical="center" indent="1"/>
    </xf>
    <xf numFmtId="4" fontId="18" fillId="3" borderId="0" applyNumberFormat="0" applyProtection="0">
      <alignment horizontal="left" vertical="center" indent="1"/>
    </xf>
    <xf numFmtId="167" fontId="15" fillId="18" borderId="2" applyNumberFormat="0" applyProtection="0">
      <alignment horizontal="left" vertical="center" indent="1"/>
    </xf>
    <xf numFmtId="167" fontId="15" fillId="18" borderId="2" applyNumberFormat="0" applyProtection="0">
      <alignment horizontal="left" vertical="center" indent="1"/>
    </xf>
    <xf numFmtId="167" fontId="15" fillId="19" borderId="2" applyNumberFormat="0" applyProtection="0">
      <alignment horizontal="left" vertical="center" indent="1"/>
    </xf>
    <xf numFmtId="167" fontId="15" fillId="19" borderId="2" applyNumberFormat="0" applyProtection="0">
      <alignment horizontal="left" vertical="center" indent="1"/>
    </xf>
    <xf numFmtId="167" fontId="15" fillId="20" borderId="2" applyNumberFormat="0" applyProtection="0">
      <alignment horizontal="left" vertical="center" indent="1"/>
    </xf>
    <xf numFmtId="167" fontId="15" fillId="20" borderId="2"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4" fillId="21" borderId="1" applyNumberFormat="0" applyProtection="0">
      <alignment vertical="center"/>
    </xf>
    <xf numFmtId="4" fontId="10" fillId="21" borderId="1" applyNumberFormat="0" applyProtection="0">
      <alignment vertical="center"/>
    </xf>
    <xf numFmtId="4" fontId="5" fillId="16" borderId="5" applyNumberFormat="0" applyProtection="0">
      <alignment horizontal="left" vertical="center" indent="1"/>
    </xf>
    <xf numFmtId="4" fontId="9" fillId="22" borderId="2" applyNumberFormat="0" applyProtection="0">
      <alignment horizontal="left" vertical="center" indent="1"/>
    </xf>
    <xf numFmtId="4" fontId="4" fillId="21" borderId="1" applyNumberFormat="0" applyProtection="0">
      <alignment horizontal="right" vertical="center"/>
    </xf>
    <xf numFmtId="4" fontId="14" fillId="21" borderId="1" applyNumberFormat="0" applyProtection="0">
      <alignment horizontal="right" vertical="center"/>
    </xf>
    <xf numFmtId="4" fontId="9" fillId="17" borderId="2" applyNumberFormat="0" applyProtection="0">
      <alignment horizontal="right" vertical="center"/>
    </xf>
    <xf numFmtId="4" fontId="10" fillId="21" borderId="1" applyNumberFormat="0" applyProtection="0">
      <alignment horizontal="right" vertical="center"/>
    </xf>
    <xf numFmtId="4" fontId="5" fillId="16" borderId="1" applyNumberFormat="0" applyProtection="0">
      <alignment horizontal="left" vertical="center" indent="1"/>
    </xf>
    <xf numFmtId="4" fontId="13" fillId="16" borderId="1"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11" fillId="23" borderId="5" applyNumberFormat="0" applyProtection="0">
      <alignment horizontal="left" vertical="center" indent="1"/>
    </xf>
    <xf numFmtId="4" fontId="16" fillId="23" borderId="5" applyNumberFormat="0" applyProtection="0">
      <alignment horizontal="left" vertical="center" indent="1"/>
    </xf>
    <xf numFmtId="167" fontId="20" fillId="0" borderId="0"/>
    <xf numFmtId="4" fontId="12" fillId="21" borderId="1" applyNumberFormat="0" applyProtection="0">
      <alignment horizontal="right" vertical="center"/>
    </xf>
    <xf numFmtId="167" fontId="23"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2" fillId="0" borderId="0"/>
    <xf numFmtId="167" fontId="6" fillId="0" borderId="0"/>
    <xf numFmtId="4" fontId="5" fillId="2" borderId="1" applyNumberFormat="0" applyProtection="0">
      <alignment vertical="center"/>
    </xf>
    <xf numFmtId="4" fontId="4" fillId="2" borderId="1" applyNumberFormat="0" applyProtection="0">
      <alignment horizontal="left" vertical="center" indent="1"/>
    </xf>
    <xf numFmtId="4" fontId="4" fillId="3" borderId="0" applyNumberFormat="0" applyProtection="0">
      <alignment horizontal="left" vertical="center" indent="1"/>
    </xf>
    <xf numFmtId="167" fontId="6" fillId="4" borderId="2" applyNumberFormat="0" applyProtection="0">
      <alignment horizontal="left" vertical="center" indent="1"/>
    </xf>
    <xf numFmtId="4" fontId="5" fillId="14" borderId="3" applyNumberFormat="0" applyProtection="0">
      <alignment horizontal="left" vertical="center" indent="1"/>
    </xf>
    <xf numFmtId="4" fontId="5" fillId="16" borderId="0" applyNumberFormat="0" applyProtection="0">
      <alignment horizontal="left" vertical="center" indent="1"/>
    </xf>
    <xf numFmtId="4" fontId="9" fillId="16" borderId="0" applyNumberFormat="0" applyProtection="0">
      <alignment horizontal="left" vertical="center" indent="1"/>
    </xf>
    <xf numFmtId="4" fontId="9" fillId="3" borderId="0" applyNumberFormat="0" applyProtection="0">
      <alignment horizontal="left" vertical="center" indent="1"/>
    </xf>
    <xf numFmtId="167" fontId="6" fillId="18" borderId="2" applyNumberFormat="0" applyProtection="0">
      <alignment horizontal="left" vertical="center" indent="1"/>
    </xf>
    <xf numFmtId="167" fontId="6" fillId="18" borderId="2" applyNumberFormat="0" applyProtection="0">
      <alignment horizontal="left" vertical="center" indent="1"/>
    </xf>
    <xf numFmtId="167" fontId="6" fillId="19" borderId="2" applyNumberFormat="0" applyProtection="0">
      <alignment horizontal="left" vertical="center" indent="1"/>
    </xf>
    <xf numFmtId="167" fontId="6" fillId="19" borderId="2" applyNumberFormat="0" applyProtection="0">
      <alignment horizontal="left" vertical="center" indent="1"/>
    </xf>
    <xf numFmtId="167" fontId="6" fillId="20" borderId="2" applyNumberFormat="0" applyProtection="0">
      <alignment horizontal="left" vertical="center" indent="1"/>
    </xf>
    <xf numFmtId="167" fontId="6" fillId="20" borderId="2"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4" fillId="21" borderId="1" applyNumberFormat="0" applyProtection="0">
      <alignment horizontal="right" vertical="center"/>
    </xf>
    <xf numFmtId="4" fontId="5" fillId="16" borderId="1"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11" fillId="23" borderId="5" applyNumberFormat="0" applyProtection="0">
      <alignment horizontal="left" vertical="center" indent="1"/>
    </xf>
    <xf numFmtId="167" fontId="6" fillId="0" borderId="0"/>
    <xf numFmtId="167" fontId="1" fillId="0" borderId="0"/>
    <xf numFmtId="167" fontId="26"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4" fontId="24" fillId="52" borderId="15" applyNumberFormat="0" applyProtection="0">
      <alignment vertical="center"/>
    </xf>
    <xf numFmtId="4" fontId="45" fillId="2" borderId="15" applyNumberFormat="0" applyProtection="0">
      <alignment vertical="center"/>
    </xf>
    <xf numFmtId="4" fontId="24" fillId="2" borderId="15" applyNumberFormat="0" applyProtection="0">
      <alignment horizontal="left" vertical="center" indent="1"/>
    </xf>
    <xf numFmtId="167" fontId="29" fillId="52" borderId="1" applyNumberFormat="0" applyProtection="0">
      <alignment horizontal="left" vertical="top" indent="1"/>
    </xf>
    <xf numFmtId="4" fontId="24" fillId="53" borderId="15" applyNumberFormat="0" applyProtection="0">
      <alignment horizontal="left" vertical="center" indent="1"/>
    </xf>
    <xf numFmtId="4" fontId="24" fillId="54" borderId="15" applyNumberFormat="0" applyProtection="0">
      <alignment horizontal="right" vertical="center"/>
    </xf>
    <xf numFmtId="4" fontId="24" fillId="55" borderId="15" applyNumberFormat="0" applyProtection="0">
      <alignment horizontal="right" vertical="center"/>
    </xf>
    <xf numFmtId="4" fontId="24" fillId="56" borderId="21" applyNumberFormat="0" applyProtection="0">
      <alignment horizontal="right" vertical="center"/>
    </xf>
    <xf numFmtId="4" fontId="24" fillId="57" borderId="15" applyNumberFormat="0" applyProtection="0">
      <alignment horizontal="right" vertical="center"/>
    </xf>
    <xf numFmtId="4" fontId="24" fillId="58" borderId="15" applyNumberFormat="0" applyProtection="0">
      <alignment horizontal="right" vertical="center"/>
    </xf>
    <xf numFmtId="4" fontId="24" fillId="59" borderId="15" applyNumberFormat="0" applyProtection="0">
      <alignment horizontal="right" vertical="center"/>
    </xf>
    <xf numFmtId="4" fontId="24" fillId="60" borderId="15" applyNumberFormat="0" applyProtection="0">
      <alignment horizontal="right" vertical="center"/>
    </xf>
    <xf numFmtId="4" fontId="24" fillId="61" borderId="15" applyNumberFormat="0" applyProtection="0">
      <alignment horizontal="right" vertical="center"/>
    </xf>
    <xf numFmtId="4" fontId="24" fillId="62" borderId="15" applyNumberFormat="0" applyProtection="0">
      <alignment horizontal="right" vertical="center"/>
    </xf>
    <xf numFmtId="4" fontId="24" fillId="63" borderId="21" applyNumberFormat="0" applyProtection="0">
      <alignment horizontal="left" vertical="center" indent="1"/>
    </xf>
    <xf numFmtId="4" fontId="6" fillId="64" borderId="21" applyNumberFormat="0" applyProtection="0">
      <alignment horizontal="left" vertical="center" indent="1"/>
    </xf>
    <xf numFmtId="4" fontId="6" fillId="64" borderId="21" applyNumberFormat="0" applyProtection="0">
      <alignment horizontal="left" vertical="center" indent="1"/>
    </xf>
    <xf numFmtId="4" fontId="24" fillId="65" borderId="15" applyNumberFormat="0" applyProtection="0">
      <alignment horizontal="right" vertical="center"/>
    </xf>
    <xf numFmtId="4" fontId="24" fillId="66" borderId="21" applyNumberFormat="0" applyProtection="0">
      <alignment horizontal="left" vertical="center" indent="1"/>
    </xf>
    <xf numFmtId="4" fontId="24" fillId="65" borderId="21" applyNumberFormat="0" applyProtection="0">
      <alignment horizontal="left" vertical="center"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4" fontId="25" fillId="71" borderId="1" applyNumberFormat="0" applyProtection="0">
      <alignment vertical="center"/>
    </xf>
    <xf numFmtId="4" fontId="45" fillId="22" borderId="10" applyNumberFormat="0" applyProtection="0">
      <alignment vertical="center"/>
    </xf>
    <xf numFmtId="4" fontId="25" fillId="67" borderId="1" applyNumberFormat="0" applyProtection="0">
      <alignment horizontal="left" vertical="center" indent="1"/>
    </xf>
    <xf numFmtId="167" fontId="25" fillId="71" borderId="1" applyNumberFormat="0" applyProtection="0">
      <alignment horizontal="left" vertical="top" indent="1"/>
    </xf>
    <xf numFmtId="4" fontId="24" fillId="0" borderId="15" applyNumberFormat="0" applyProtection="0">
      <alignment horizontal="right" vertical="center"/>
    </xf>
    <xf numFmtId="4" fontId="45" fillId="72" borderId="15" applyNumberFormat="0" applyProtection="0">
      <alignment horizontal="right" vertical="center"/>
    </xf>
    <xf numFmtId="4" fontId="24" fillId="53" borderId="15" applyNumberFormat="0" applyProtection="0">
      <alignment horizontal="left" vertical="center" indent="1"/>
    </xf>
    <xf numFmtId="167" fontId="25" fillId="65" borderId="1" applyNumberFormat="0" applyProtection="0">
      <alignment horizontal="left" vertical="top" indent="1"/>
    </xf>
    <xf numFmtId="4" fontId="30" fillId="73" borderId="21" applyNumberFormat="0" applyProtection="0">
      <alignment horizontal="left" vertical="center" indent="1"/>
    </xf>
    <xf numFmtId="167" fontId="24" fillId="74" borderId="10"/>
    <xf numFmtId="4" fontId="31" fillId="70" borderId="15" applyNumberFormat="0" applyProtection="0">
      <alignment horizontal="right" vertical="center"/>
    </xf>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46"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7"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24" fillId="27" borderId="0"/>
    <xf numFmtId="167" fontId="32" fillId="28"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48"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9"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0"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32" fillId="32" borderId="0" applyNumberFormat="0" applyBorder="0" applyAlignment="0" applyProtection="0"/>
    <xf numFmtId="167" fontId="25" fillId="71" borderId="1" applyNumberFormat="0" applyProtection="0">
      <alignment horizontal="left" vertical="top" indent="1"/>
    </xf>
    <xf numFmtId="167" fontId="25" fillId="65" borderId="1" applyNumberFormat="0" applyProtection="0">
      <alignment horizontal="left" vertical="top" indent="1"/>
    </xf>
    <xf numFmtId="167" fontId="32" fillId="28" borderId="0" applyNumberFormat="0" applyBorder="0" applyAlignment="0" applyProtection="0"/>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0" fontId="51" fillId="27" borderId="0"/>
    <xf numFmtId="0" fontId="3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 fillId="33" borderId="0" applyNumberFormat="0" applyBorder="0" applyAlignment="0" applyProtection="0"/>
    <xf numFmtId="0" fontId="3" fillId="41" borderId="0" applyNumberFormat="0" applyBorder="0" applyAlignment="0" applyProtection="0"/>
    <xf numFmtId="0" fontId="32" fillId="34" borderId="0" applyNumberFormat="0" applyBorder="0" applyAlignment="0" applyProtection="0"/>
    <xf numFmtId="0" fontId="32" fillId="3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2" fillId="47" borderId="0" applyNumberFormat="0" applyBorder="0" applyAlignment="0" applyProtection="0"/>
    <xf numFmtId="0" fontId="33" fillId="45" borderId="0" applyNumberFormat="0" applyBorder="0" applyAlignment="0" applyProtection="0"/>
    <xf numFmtId="0" fontId="34" fillId="48" borderId="15" applyNumberFormat="0" applyAlignment="0" applyProtection="0"/>
    <xf numFmtId="0" fontId="35" fillId="40" borderId="16" applyNumberFormat="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 fillId="38" borderId="0" applyNumberFormat="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46" borderId="15" applyNumberFormat="0" applyAlignment="0" applyProtection="0"/>
    <xf numFmtId="0" fontId="41" fillId="0" borderId="20" applyNumberFormat="0" applyFill="0" applyAlignment="0" applyProtection="0"/>
    <xf numFmtId="0" fontId="41" fillId="46" borderId="0" applyNumberFormat="0" applyBorder="0" applyAlignment="0" applyProtection="0"/>
    <xf numFmtId="0" fontId="24" fillId="45" borderId="15" applyNumberFormat="0" applyFont="0" applyAlignment="0" applyProtection="0"/>
    <xf numFmtId="0" fontId="42" fillId="48" borderId="2" applyNumberFormat="0" applyAlignment="0" applyProtection="0"/>
    <xf numFmtId="0" fontId="29" fillId="52" borderId="1" applyNumberFormat="0" applyProtection="0">
      <alignment horizontal="left" vertical="top" indent="1"/>
    </xf>
    <xf numFmtId="0" fontId="24" fillId="67" borderId="15" applyNumberFormat="0" applyProtection="0">
      <alignment horizontal="left" vertical="center" indent="1"/>
    </xf>
    <xf numFmtId="0" fontId="24" fillId="64" borderId="1" applyNumberFormat="0" applyProtection="0">
      <alignment horizontal="left" vertical="top" indent="1"/>
    </xf>
    <xf numFmtId="0" fontId="24" fillId="68" borderId="15" applyNumberFormat="0" applyProtection="0">
      <alignment horizontal="left" vertical="center" indent="1"/>
    </xf>
    <xf numFmtId="0" fontId="24" fillId="65" borderId="1" applyNumberFormat="0" applyProtection="0">
      <alignment horizontal="left" vertical="top" indent="1"/>
    </xf>
    <xf numFmtId="0" fontId="24" fillId="69" borderId="15" applyNumberFormat="0" applyProtection="0">
      <alignment horizontal="left" vertical="center" indent="1"/>
    </xf>
    <xf numFmtId="0" fontId="24" fillId="69" borderId="1" applyNumberFormat="0" applyProtection="0">
      <alignment horizontal="left" vertical="top" indent="1"/>
    </xf>
    <xf numFmtId="0" fontId="24" fillId="66" borderId="15" applyNumberFormat="0" applyProtection="0">
      <alignment horizontal="left" vertical="center" indent="1"/>
    </xf>
    <xf numFmtId="0" fontId="24" fillId="66" borderId="1" applyNumberFormat="0" applyProtection="0">
      <alignment horizontal="left" vertical="top" indent="1"/>
    </xf>
    <xf numFmtId="0" fontId="24" fillId="70" borderId="22" applyNumberFormat="0">
      <protection locked="0"/>
    </xf>
    <xf numFmtId="0" fontId="28" fillId="64" borderId="23" applyBorder="0"/>
    <xf numFmtId="0" fontId="25" fillId="71" borderId="1" applyNumberFormat="0" applyProtection="0">
      <alignment horizontal="left" vertical="top" indent="1"/>
    </xf>
    <xf numFmtId="0" fontId="25" fillId="65" borderId="1" applyNumberFormat="0" applyProtection="0">
      <alignment horizontal="left" vertical="top" indent="1"/>
    </xf>
    <xf numFmtId="0" fontId="24" fillId="74" borderId="10"/>
    <xf numFmtId="0" fontId="43" fillId="0" borderId="0" applyNumberFormat="0" applyFill="0" applyBorder="0" applyAlignment="0" applyProtection="0"/>
    <xf numFmtId="0" fontId="36" fillId="0" borderId="24" applyNumberFormat="0" applyFill="0" applyAlignment="0" applyProtection="0"/>
    <xf numFmtId="0" fontId="44" fillId="0" borderId="0" applyNumberFormat="0" applyFill="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2" fillId="0" borderId="0"/>
    <xf numFmtId="0" fontId="6" fillId="0" borderId="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32" borderId="0" applyNumberFormat="0" applyBorder="0" applyAlignment="0" applyProtection="0"/>
    <xf numFmtId="0" fontId="6" fillId="0" borderId="0"/>
    <xf numFmtId="0" fontId="6" fillId="0" borderId="0"/>
    <xf numFmtId="0" fontId="32" fillId="28" borderId="0" applyNumberFormat="0" applyBorder="0" applyAlignment="0" applyProtection="0"/>
    <xf numFmtId="0" fontId="53"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5"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24"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6" fillId="0" borderId="0"/>
    <xf numFmtId="0" fontId="57"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8"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59" fillId="0" borderId="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44" borderId="0" applyNumberFormat="0" applyBorder="0" applyAlignment="0" applyProtection="0"/>
    <xf numFmtId="4" fontId="63" fillId="16" borderId="1" applyNumberFormat="0" applyProtection="0">
      <alignment horizontal="left" vertical="center" indent="1"/>
    </xf>
  </cellStyleXfs>
  <cellXfs count="96">
    <xf numFmtId="167" fontId="0" fillId="0" borderId="0" xfId="0"/>
    <xf numFmtId="167" fontId="0" fillId="0" borderId="0" xfId="0" applyAlignment="1">
      <alignment wrapText="1"/>
    </xf>
    <xf numFmtId="167" fontId="15" fillId="0" borderId="0" xfId="3"/>
    <xf numFmtId="167" fontId="17" fillId="0" borderId="0" xfId="3" applyFont="1"/>
    <xf numFmtId="167" fontId="13" fillId="16" borderId="1" xfId="51" quotePrefix="1" applyNumberFormat="1" applyProtection="1">
      <alignment horizontal="left" vertical="center" indent="1"/>
      <protection locked="0"/>
    </xf>
    <xf numFmtId="164" fontId="13" fillId="2" borderId="1" xfId="5" applyNumberFormat="1" applyProtection="1">
      <alignment vertical="center"/>
      <protection locked="0"/>
    </xf>
    <xf numFmtId="165" fontId="13" fillId="2" borderId="1" xfId="5" applyNumberFormat="1" applyProtection="1">
      <alignment vertical="center"/>
      <protection locked="0"/>
    </xf>
    <xf numFmtId="3" fontId="13" fillId="2" borderId="1" xfId="5" applyNumberFormat="1" applyProtection="1">
      <alignment vertical="center"/>
      <protection locked="0"/>
    </xf>
    <xf numFmtId="164" fontId="4" fillId="21" borderId="1" xfId="46" applyNumberFormat="1" applyProtection="1">
      <alignment horizontal="right" vertical="center"/>
      <protection locked="0"/>
    </xf>
    <xf numFmtId="3" fontId="4" fillId="21" borderId="1" xfId="46" applyNumberFormat="1" applyProtection="1">
      <alignment horizontal="right" vertical="center"/>
      <protection locked="0"/>
    </xf>
    <xf numFmtId="1" fontId="17" fillId="0" borderId="0" xfId="0" applyNumberFormat="1" applyFont="1"/>
    <xf numFmtId="167" fontId="5" fillId="16" borderId="1" xfId="51" applyNumberFormat="1" applyFont="1" applyAlignment="1" applyProtection="1">
      <alignment horizontal="left" vertical="center" wrapText="1"/>
      <protection locked="0"/>
    </xf>
    <xf numFmtId="167" fontId="5" fillId="16" borderId="1" xfId="51" quotePrefix="1" applyNumberFormat="1" applyFont="1" applyProtection="1">
      <alignment horizontal="left" vertical="center" indent="1"/>
      <protection locked="0"/>
    </xf>
    <xf numFmtId="167" fontId="5" fillId="16" borderId="1" xfId="51" applyNumberFormat="1" applyFont="1" applyProtection="1">
      <alignment horizontal="left" vertical="center" indent="1"/>
      <protection locked="0"/>
    </xf>
    <xf numFmtId="167" fontId="6" fillId="0" borderId="0" xfId="3" applyFont="1"/>
    <xf numFmtId="167" fontId="6" fillId="25" borderId="0" xfId="3" applyFont="1" applyFill="1"/>
    <xf numFmtId="167" fontId="15" fillId="25" borderId="0" xfId="3" applyFill="1"/>
    <xf numFmtId="165" fontId="15" fillId="0" borderId="0" xfId="3" applyNumberFormat="1"/>
    <xf numFmtId="164" fontId="15" fillId="0" borderId="0" xfId="3" applyNumberFormat="1"/>
    <xf numFmtId="166" fontId="14" fillId="21" borderId="1" xfId="47" quotePrefix="1" applyNumberFormat="1" applyAlignment="1" applyProtection="1">
      <alignment horizontal="center" vertical="center"/>
      <protection locked="0"/>
    </xf>
    <xf numFmtId="1" fontId="14" fillId="21" borderId="1" xfId="47" quotePrefix="1" applyNumberFormat="1" applyAlignment="1" applyProtection="1">
      <alignment horizontal="center" vertical="center"/>
      <protection locked="0"/>
    </xf>
    <xf numFmtId="1" fontId="0" fillId="0" borderId="0" xfId="0" applyNumberFormat="1" applyAlignment="1">
      <alignment horizontal="center"/>
    </xf>
    <xf numFmtId="167" fontId="13" fillId="16" borderId="1" xfId="51" quotePrefix="1" applyNumberFormat="1" applyAlignment="1" applyProtection="1">
      <alignment horizontal="center" vertical="center"/>
      <protection locked="0"/>
    </xf>
    <xf numFmtId="167" fontId="5" fillId="16" borderId="1" xfId="51" quotePrefix="1" applyNumberFormat="1" applyFont="1" applyAlignment="1" applyProtection="1">
      <alignment horizontal="center" vertical="center"/>
      <protection locked="0"/>
    </xf>
    <xf numFmtId="167" fontId="0" fillId="0" borderId="0" xfId="0" applyAlignment="1">
      <alignment horizontal="center"/>
    </xf>
    <xf numFmtId="1" fontId="17" fillId="0" borderId="0" xfId="0" applyNumberFormat="1" applyFont="1" applyAlignment="1">
      <alignment horizontal="center"/>
    </xf>
    <xf numFmtId="167" fontId="17" fillId="0" borderId="0" xfId="3" applyFont="1" applyAlignment="1">
      <alignment horizontal="center"/>
    </xf>
    <xf numFmtId="167" fontId="14" fillId="3" borderId="0" xfId="11" quotePrefix="1" applyNumberFormat="1" applyAlignment="1" applyProtection="1">
      <alignment horizontal="center" vertical="center"/>
      <protection locked="0"/>
    </xf>
    <xf numFmtId="167" fontId="14" fillId="2" borderId="1" xfId="8" quotePrefix="1" applyNumberFormat="1" applyAlignment="1" applyProtection="1">
      <alignment horizontal="center" vertical="center"/>
      <protection locked="0"/>
    </xf>
    <xf numFmtId="164" fontId="13" fillId="2" borderId="1" xfId="5" applyNumberFormat="1" applyAlignment="1" applyProtection="1">
      <alignment horizontal="center" vertical="center"/>
      <protection locked="0"/>
    </xf>
    <xf numFmtId="3" fontId="13" fillId="2" borderId="1" xfId="5" applyNumberFormat="1" applyAlignment="1" applyProtection="1">
      <alignment horizontal="center" vertical="center"/>
      <protection locked="0"/>
    </xf>
    <xf numFmtId="167" fontId="5" fillId="16" borderId="1" xfId="50" quotePrefix="1" applyNumberFormat="1" applyAlignment="1" applyProtection="1">
      <alignment horizontal="center" vertical="center"/>
      <protection locked="0"/>
    </xf>
    <xf numFmtId="164" fontId="4" fillId="21" borderId="1" xfId="46" applyNumberFormat="1" applyAlignment="1" applyProtection="1">
      <alignment horizontal="center" vertical="center"/>
      <protection locked="0"/>
    </xf>
    <xf numFmtId="3" fontId="4" fillId="21" borderId="1" xfId="46" applyNumberFormat="1" applyAlignment="1" applyProtection="1">
      <alignment horizontal="center" vertical="center"/>
      <protection locked="0"/>
    </xf>
    <xf numFmtId="164" fontId="4" fillId="21" borderId="1" xfId="46" applyNumberFormat="1" applyAlignment="1">
      <alignment horizontal="center" vertical="center"/>
    </xf>
    <xf numFmtId="167" fontId="15" fillId="0" borderId="0" xfId="3" applyAlignment="1">
      <alignment horizontal="center"/>
    </xf>
    <xf numFmtId="167" fontId="27" fillId="26" borderId="0" xfId="234" applyFont="1" applyFill="1"/>
    <xf numFmtId="167" fontId="24" fillId="53" borderId="15" xfId="141" quotePrefix="1" applyNumberFormat="1">
      <alignment horizontal="left" vertical="center" indent="1"/>
    </xf>
    <xf numFmtId="167" fontId="24" fillId="53" borderId="15" xfId="173" quotePrefix="1" applyNumberFormat="1">
      <alignment horizontal="left" vertical="center" indent="1"/>
    </xf>
    <xf numFmtId="165" fontId="24" fillId="0" borderId="15" xfId="171" applyNumberFormat="1">
      <alignment horizontal="right" vertical="center"/>
    </xf>
    <xf numFmtId="1" fontId="4" fillId="21" borderId="1" xfId="46" applyNumberFormat="1" applyAlignment="1" applyProtection="1">
      <alignment horizontal="center" vertical="center"/>
      <protection locked="0"/>
    </xf>
    <xf numFmtId="165" fontId="4" fillId="21" borderId="1" xfId="46" applyNumberFormat="1" applyAlignment="1">
      <alignment horizontal="center" vertical="center"/>
    </xf>
    <xf numFmtId="14" fontId="13" fillId="16" borderId="1" xfId="51" quotePrefix="1" applyNumberFormat="1" applyAlignment="1" applyProtection="1">
      <alignment horizontal="center" vertical="center"/>
      <protection locked="0"/>
    </xf>
    <xf numFmtId="167" fontId="14" fillId="3" borderId="0" xfId="11" quotePrefix="1" applyNumberFormat="1" applyProtection="1">
      <alignment horizontal="left" vertical="center" indent="1"/>
      <protection locked="0"/>
    </xf>
    <xf numFmtId="167" fontId="14" fillId="2" borderId="1" xfId="8" quotePrefix="1" applyNumberFormat="1" applyProtection="1">
      <alignment horizontal="left" vertical="center" indent="1"/>
      <protection locked="0"/>
    </xf>
    <xf numFmtId="167" fontId="5" fillId="16" borderId="1" xfId="50" quotePrefix="1" applyNumberFormat="1" applyProtection="1">
      <alignment horizontal="left" vertical="center" indent="1"/>
      <protection locked="0"/>
    </xf>
    <xf numFmtId="167" fontId="5" fillId="24" borderId="1" xfId="50" quotePrefix="1" applyNumberFormat="1" applyFill="1" applyAlignment="1" applyProtection="1">
      <alignment horizontal="center" vertical="center"/>
      <protection locked="0"/>
    </xf>
    <xf numFmtId="167" fontId="27" fillId="26" borderId="0" xfId="247" applyFont="1" applyFill="1"/>
    <xf numFmtId="167" fontId="27" fillId="26" borderId="0" xfId="305" applyFont="1" applyFill="1"/>
    <xf numFmtId="167" fontId="27" fillId="26" borderId="0" xfId="375" applyFont="1" applyFill="1"/>
    <xf numFmtId="0" fontId="27" fillId="26" borderId="0" xfId="433" applyFont="1" applyFill="1"/>
    <xf numFmtId="0" fontId="24" fillId="53" borderId="15" xfId="141" quotePrefix="1" applyNumberFormat="1">
      <alignment horizontal="left" vertical="center" indent="1"/>
    </xf>
    <xf numFmtId="0" fontId="24" fillId="53" borderId="15" xfId="173" quotePrefix="1" applyNumberFormat="1">
      <alignment horizontal="left" vertical="center" indent="1"/>
    </xf>
    <xf numFmtId="0" fontId="24" fillId="75" borderId="15" xfId="173" quotePrefix="1" applyNumberFormat="1" applyFill="1">
      <alignment horizontal="left" vertical="center" indent="1"/>
    </xf>
    <xf numFmtId="0" fontId="54" fillId="75" borderId="15" xfId="173" quotePrefix="1" applyNumberFormat="1" applyFont="1" applyFill="1">
      <alignment horizontal="left" vertical="center" indent="1"/>
    </xf>
    <xf numFmtId="0" fontId="27" fillId="26" borderId="0" xfId="540" applyFont="1" applyFill="1"/>
    <xf numFmtId="165" fontId="24" fillId="75" borderId="15" xfId="171" applyNumberFormat="1" applyFill="1">
      <alignment horizontal="right" vertical="center"/>
    </xf>
    <xf numFmtId="0" fontId="27" fillId="26" borderId="0" xfId="547" applyFont="1" applyFill="1"/>
    <xf numFmtId="0" fontId="27" fillId="26" borderId="0" xfId="572" applyFont="1" applyFill="1"/>
    <xf numFmtId="0" fontId="27" fillId="26" borderId="0" xfId="580" applyFont="1" applyFill="1"/>
    <xf numFmtId="0" fontId="27" fillId="26" borderId="0" xfId="647" applyFont="1" applyFill="1"/>
    <xf numFmtId="167" fontId="17" fillId="0" borderId="10" xfId="3" applyFont="1" applyBorder="1" applyAlignment="1">
      <alignment horizontal="center"/>
    </xf>
    <xf numFmtId="1" fontId="17" fillId="0" borderId="10" xfId="0" applyNumberFormat="1" applyFont="1" applyBorder="1" applyAlignment="1">
      <alignment horizontal="center"/>
    </xf>
    <xf numFmtId="0" fontId="17" fillId="0" borderId="10" xfId="3" applyNumberFormat="1" applyFont="1" applyBorder="1" applyAlignment="1">
      <alignment horizontal="center"/>
    </xf>
    <xf numFmtId="3" fontId="4" fillId="21" borderId="25" xfId="46" applyNumberFormat="1" applyBorder="1" applyAlignment="1" applyProtection="1">
      <alignment horizontal="center" vertical="center"/>
      <protection locked="0"/>
    </xf>
    <xf numFmtId="3" fontId="13" fillId="2" borderId="25" xfId="5" applyNumberFormat="1" applyBorder="1" applyAlignment="1" applyProtection="1">
      <alignment horizontal="center" vertical="center"/>
      <protection locked="0"/>
    </xf>
    <xf numFmtId="167" fontId="13" fillId="16" borderId="25" xfId="51" quotePrefix="1" applyNumberFormat="1" applyBorder="1" applyAlignment="1" applyProtection="1">
      <alignment horizontal="center" vertical="center"/>
      <protection locked="0"/>
    </xf>
    <xf numFmtId="167" fontId="60" fillId="76" borderId="26" xfId="0" applyFont="1" applyFill="1" applyBorder="1" applyAlignment="1">
      <alignment horizontal="center" vertical="center" wrapText="1"/>
    </xf>
    <xf numFmtId="167" fontId="60" fillId="76" borderId="27" xfId="0" applyFont="1" applyFill="1" applyBorder="1" applyAlignment="1">
      <alignment horizontal="center" vertical="center" wrapText="1"/>
    </xf>
    <xf numFmtId="1" fontId="60" fillId="76" borderId="27" xfId="0" applyNumberFormat="1" applyFont="1" applyFill="1" applyBorder="1" applyAlignment="1">
      <alignment horizontal="center" vertical="center" wrapText="1"/>
    </xf>
    <xf numFmtId="167" fontId="62" fillId="76" borderId="27" xfId="0" applyFont="1" applyFill="1" applyBorder="1" applyAlignment="1">
      <alignment horizontal="center" vertical="center"/>
    </xf>
    <xf numFmtId="167" fontId="60" fillId="76" borderId="27" xfId="0" applyFont="1" applyFill="1" applyBorder="1" applyAlignment="1">
      <alignment horizontal="center" vertical="center"/>
    </xf>
    <xf numFmtId="167" fontId="60" fillId="76" borderId="28" xfId="0" applyFont="1" applyFill="1" applyBorder="1" applyAlignment="1">
      <alignment horizontal="center" vertical="center"/>
    </xf>
    <xf numFmtId="167" fontId="64" fillId="0" borderId="30" xfId="0" applyFont="1" applyBorder="1" applyAlignment="1">
      <alignment horizontal="center" vertical="center" wrapText="1" readingOrder="1"/>
    </xf>
    <xf numFmtId="167" fontId="61" fillId="76" borderId="27" xfId="0" applyFont="1" applyFill="1" applyBorder="1" applyAlignment="1">
      <alignment horizontal="center" vertical="center" wrapText="1"/>
    </xf>
    <xf numFmtId="167" fontId="65" fillId="76" borderId="32" xfId="0" applyFont="1" applyFill="1" applyBorder="1" applyAlignment="1">
      <alignment horizontal="center" vertical="center" wrapText="1"/>
    </xf>
    <xf numFmtId="1" fontId="9" fillId="0" borderId="31" xfId="89" applyNumberFormat="1" applyFont="1" applyFill="1" applyBorder="1" applyAlignment="1">
      <alignment horizontal="center" vertical="center"/>
    </xf>
    <xf numFmtId="17" fontId="6" fillId="0" borderId="29" xfId="2" applyNumberFormat="1" applyFont="1" applyBorder="1" applyAlignment="1">
      <alignment horizontal="center" vertical="center"/>
    </xf>
    <xf numFmtId="17" fontId="6" fillId="0" borderId="33" xfId="2" applyNumberFormat="1" applyFont="1" applyBorder="1" applyAlignment="1">
      <alignment horizontal="center" vertical="center"/>
    </xf>
    <xf numFmtId="167" fontId="66" fillId="0" borderId="30" xfId="0" applyFont="1" applyBorder="1" applyAlignment="1">
      <alignment horizontal="center" vertical="center" wrapText="1"/>
    </xf>
    <xf numFmtId="0" fontId="6" fillId="0" borderId="30" xfId="685" applyNumberFormat="1" applyFont="1" applyFill="1" applyBorder="1" applyAlignment="1">
      <alignment horizontal="center" vertical="center"/>
    </xf>
    <xf numFmtId="0" fontId="6" fillId="0" borderId="31" xfId="685" applyNumberFormat="1" applyFont="1" applyFill="1" applyBorder="1" applyAlignment="1">
      <alignment horizontal="center" vertical="center" wrapText="1"/>
    </xf>
    <xf numFmtId="167" fontId="6" fillId="0" borderId="31" xfId="2" applyFont="1" applyBorder="1" applyAlignment="1">
      <alignment horizontal="center" vertical="center" wrapText="1"/>
    </xf>
    <xf numFmtId="167" fontId="6" fillId="0" borderId="30" xfId="2" applyFont="1" applyBorder="1" applyAlignment="1">
      <alignment horizontal="center" vertical="center" wrapText="1"/>
    </xf>
    <xf numFmtId="167" fontId="6" fillId="0" borderId="30" xfId="2" applyFont="1" applyBorder="1" applyAlignment="1">
      <alignment horizontal="center" vertical="center"/>
    </xf>
    <xf numFmtId="167" fontId="67" fillId="0" borderId="0" xfId="0" applyFont="1"/>
    <xf numFmtId="0" fontId="19" fillId="16" borderId="10" xfId="3" applyNumberFormat="1" applyFont="1" applyFill="1" applyBorder="1" applyAlignment="1">
      <alignment horizontal="center" vertical="center" wrapText="1"/>
    </xf>
    <xf numFmtId="167" fontId="19" fillId="16" borderId="10" xfId="3" applyFont="1" applyFill="1" applyBorder="1" applyAlignment="1">
      <alignment horizontal="center" vertical="center" wrapText="1"/>
    </xf>
    <xf numFmtId="167" fontId="19" fillId="16" borderId="13" xfId="3" applyFont="1" applyFill="1" applyBorder="1" applyAlignment="1">
      <alignment horizontal="center" vertical="center" wrapText="1"/>
    </xf>
    <xf numFmtId="167" fontId="19" fillId="16" borderId="14" xfId="3" applyFont="1" applyFill="1" applyBorder="1" applyAlignment="1">
      <alignment horizontal="center" vertical="center" wrapText="1"/>
    </xf>
    <xf numFmtId="167" fontId="19" fillId="16" borderId="11" xfId="3" applyFont="1" applyFill="1" applyBorder="1" applyAlignment="1">
      <alignment horizontal="center" vertical="center" wrapText="1"/>
    </xf>
    <xf numFmtId="167" fontId="19" fillId="16" borderId="12" xfId="3" applyFont="1" applyFill="1" applyBorder="1" applyAlignment="1">
      <alignment horizontal="center" vertical="center" wrapText="1"/>
    </xf>
    <xf numFmtId="167" fontId="19" fillId="16" borderId="6" xfId="3" applyFont="1" applyFill="1" applyBorder="1" applyAlignment="1">
      <alignment horizontal="center" vertical="center" wrapText="1"/>
    </xf>
    <xf numFmtId="167" fontId="19" fillId="16" borderId="7" xfId="3" applyFont="1" applyFill="1" applyBorder="1" applyAlignment="1">
      <alignment horizontal="center" vertical="center" wrapText="1"/>
    </xf>
    <xf numFmtId="167" fontId="19" fillId="16" borderId="8" xfId="3" applyFont="1" applyFill="1" applyBorder="1" applyAlignment="1">
      <alignment horizontal="center" vertical="center" wrapText="1"/>
    </xf>
    <xf numFmtId="167" fontId="19" fillId="16" borderId="9" xfId="3" applyFont="1" applyFill="1" applyBorder="1" applyAlignment="1">
      <alignment horizontal="center" vertical="center" wrapText="1"/>
    </xf>
  </cellXfs>
  <cellStyles count="686">
    <cellStyle name="Accent1 - 20%" xfId="98"/>
    <cellStyle name="Accent1 - 20% 2" xfId="249"/>
    <cellStyle name="Accent1 - 20% 3" xfId="307"/>
    <cellStyle name="Accent1 - 20% 4" xfId="377"/>
    <cellStyle name="Accent1 - 20% 5" xfId="435"/>
    <cellStyle name="Accent1 - 40%" xfId="99"/>
    <cellStyle name="Accent1 - 40% 2" xfId="250"/>
    <cellStyle name="Accent1 - 40% 3" xfId="308"/>
    <cellStyle name="Accent1 - 40% 4" xfId="378"/>
    <cellStyle name="Accent1 - 40% 5" xfId="436"/>
    <cellStyle name="Accent1 - 60%" xfId="100"/>
    <cellStyle name="Accent1 - 60% 2" xfId="251"/>
    <cellStyle name="Accent1 - 60% 3" xfId="309"/>
    <cellStyle name="Accent1 - 60% 4" xfId="379"/>
    <cellStyle name="Accent1 - 60% 5" xfId="437"/>
    <cellStyle name="Accent1 10" xfId="228"/>
    <cellStyle name="Accent1 11" xfId="235"/>
    <cellStyle name="Accent1 12" xfId="241"/>
    <cellStyle name="Accent1 13" xfId="248"/>
    <cellStyle name="Accent1 14" xfId="306"/>
    <cellStyle name="Accent1 15" xfId="364"/>
    <cellStyle name="Accent1 16" xfId="374"/>
    <cellStyle name="Accent1 17" xfId="376"/>
    <cellStyle name="Accent1 18" xfId="434"/>
    <cellStyle name="Accent1 19" xfId="491"/>
    <cellStyle name="Accent1 2" xfId="97"/>
    <cellStyle name="Accent1 20" xfId="497"/>
    <cellStyle name="Accent1 21" xfId="503"/>
    <cellStyle name="Accent1 22" xfId="509"/>
    <cellStyle name="Accent1 23" xfId="515"/>
    <cellStyle name="Accent1 24" xfId="539"/>
    <cellStyle name="Accent1 25" xfId="541"/>
    <cellStyle name="Accent1 26" xfId="548"/>
    <cellStyle name="Accent1 27" xfId="554"/>
    <cellStyle name="Accent1 28" xfId="560"/>
    <cellStyle name="Accent1 29" xfId="566"/>
    <cellStyle name="Accent1 3" xfId="182"/>
    <cellStyle name="Accent1 30" xfId="573"/>
    <cellStyle name="Accent1 31" xfId="581"/>
    <cellStyle name="Accent1 32" xfId="592"/>
    <cellStyle name="Accent1 33" xfId="593"/>
    <cellStyle name="Accent1 34" xfId="599"/>
    <cellStyle name="Accent1 35" xfId="605"/>
    <cellStyle name="Accent1 36" xfId="611"/>
    <cellStyle name="Accent1 37" xfId="617"/>
    <cellStyle name="Accent1 38" xfId="623"/>
    <cellStyle name="Accent1 39" xfId="634"/>
    <cellStyle name="Accent1 4" xfId="189"/>
    <cellStyle name="Accent1 40" xfId="635"/>
    <cellStyle name="Accent1 41" xfId="641"/>
    <cellStyle name="Accent1 42" xfId="648"/>
    <cellStyle name="Accent1 43" xfId="654"/>
    <cellStyle name="Accent1 44" xfId="660"/>
    <cellStyle name="Accent1 45" xfId="666"/>
    <cellStyle name="Accent1 46" xfId="677"/>
    <cellStyle name="Accent1 47" xfId="683"/>
    <cellStyle name="Accent1 5" xfId="196"/>
    <cellStyle name="Accent1 6" xfId="211"/>
    <cellStyle name="Accent1 7" xfId="213"/>
    <cellStyle name="Accent1 8" xfId="215"/>
    <cellStyle name="Accent1 9" xfId="222"/>
    <cellStyle name="Accent2 - 20%" xfId="102"/>
    <cellStyle name="Accent2 - 20% 2" xfId="253"/>
    <cellStyle name="Accent2 - 20% 3" xfId="311"/>
    <cellStyle name="Accent2 - 20% 4" xfId="381"/>
    <cellStyle name="Accent2 - 20% 5" xfId="439"/>
    <cellStyle name="Accent2 - 40%" xfId="103"/>
    <cellStyle name="Accent2 - 40% 2" xfId="254"/>
    <cellStyle name="Accent2 - 40% 3" xfId="312"/>
    <cellStyle name="Accent2 - 40% 4" xfId="382"/>
    <cellStyle name="Accent2 - 40% 5" xfId="440"/>
    <cellStyle name="Accent2 - 60%" xfId="104"/>
    <cellStyle name="Accent2 - 60% 2" xfId="255"/>
    <cellStyle name="Accent2 - 60% 3" xfId="313"/>
    <cellStyle name="Accent2 - 60% 4" xfId="383"/>
    <cellStyle name="Accent2 - 60% 5" xfId="441"/>
    <cellStyle name="Accent2 10" xfId="229"/>
    <cellStyle name="Accent2 11" xfId="236"/>
    <cellStyle name="Accent2 12" xfId="242"/>
    <cellStyle name="Accent2 13" xfId="252"/>
    <cellStyle name="Accent2 14" xfId="310"/>
    <cellStyle name="Accent2 15" xfId="361"/>
    <cellStyle name="Accent2 16" xfId="373"/>
    <cellStyle name="Accent2 17" xfId="380"/>
    <cellStyle name="Accent2 18" xfId="438"/>
    <cellStyle name="Accent2 19" xfId="492"/>
    <cellStyle name="Accent2 2" xfId="101"/>
    <cellStyle name="Accent2 20" xfId="498"/>
    <cellStyle name="Accent2 21" xfId="504"/>
    <cellStyle name="Accent2 22" xfId="510"/>
    <cellStyle name="Accent2 23" xfId="516"/>
    <cellStyle name="Accent2 24" xfId="536"/>
    <cellStyle name="Accent2 25" xfId="542"/>
    <cellStyle name="Accent2 26" xfId="549"/>
    <cellStyle name="Accent2 27" xfId="555"/>
    <cellStyle name="Accent2 28" xfId="561"/>
    <cellStyle name="Accent2 29" xfId="567"/>
    <cellStyle name="Accent2 3" xfId="183"/>
    <cellStyle name="Accent2 30" xfId="574"/>
    <cellStyle name="Accent2 31" xfId="582"/>
    <cellStyle name="Accent2 32" xfId="591"/>
    <cellStyle name="Accent2 33" xfId="594"/>
    <cellStyle name="Accent2 34" xfId="600"/>
    <cellStyle name="Accent2 35" xfId="606"/>
    <cellStyle name="Accent2 36" xfId="612"/>
    <cellStyle name="Accent2 37" xfId="618"/>
    <cellStyle name="Accent2 38" xfId="624"/>
    <cellStyle name="Accent2 39" xfId="633"/>
    <cellStyle name="Accent2 4" xfId="190"/>
    <cellStyle name="Accent2 40" xfId="636"/>
    <cellStyle name="Accent2 41" xfId="642"/>
    <cellStyle name="Accent2 42" xfId="649"/>
    <cellStyle name="Accent2 43" xfId="655"/>
    <cellStyle name="Accent2 44" xfId="661"/>
    <cellStyle name="Accent2 45" xfId="667"/>
    <cellStyle name="Accent2 46" xfId="676"/>
    <cellStyle name="Accent2 47" xfId="682"/>
    <cellStyle name="Accent2 5" xfId="198"/>
    <cellStyle name="Accent2 6" xfId="210"/>
    <cellStyle name="Accent2 7" xfId="212"/>
    <cellStyle name="Accent2 8" xfId="216"/>
    <cellStyle name="Accent2 9" xfId="223"/>
    <cellStyle name="Accent3 - 20%" xfId="106"/>
    <cellStyle name="Accent3 - 20% 2" xfId="257"/>
    <cellStyle name="Accent3 - 20% 3" xfId="315"/>
    <cellStyle name="Accent3 - 20% 4" xfId="385"/>
    <cellStyle name="Accent3 - 20% 5" xfId="443"/>
    <cellStyle name="Accent3 - 40%" xfId="107"/>
    <cellStyle name="Accent3 - 40% 2" xfId="258"/>
    <cellStyle name="Accent3 - 40% 3" xfId="316"/>
    <cellStyle name="Accent3 - 40% 4" xfId="386"/>
    <cellStyle name="Accent3 - 40% 5" xfId="444"/>
    <cellStyle name="Accent3 - 60%" xfId="108"/>
    <cellStyle name="Accent3 - 60% 2" xfId="259"/>
    <cellStyle name="Accent3 - 60% 3" xfId="317"/>
    <cellStyle name="Accent3 - 60% 4" xfId="387"/>
    <cellStyle name="Accent3 - 60% 5" xfId="445"/>
    <cellStyle name="Accent3 10" xfId="230"/>
    <cellStyle name="Accent3 11" xfId="237"/>
    <cellStyle name="Accent3 12" xfId="243"/>
    <cellStyle name="Accent3 13" xfId="256"/>
    <cellStyle name="Accent3 14" xfId="314"/>
    <cellStyle name="Accent3 15" xfId="350"/>
    <cellStyle name="Accent3 16" xfId="372"/>
    <cellStyle name="Accent3 17" xfId="384"/>
    <cellStyle name="Accent3 18" xfId="442"/>
    <cellStyle name="Accent3 19" xfId="493"/>
    <cellStyle name="Accent3 2" xfId="105"/>
    <cellStyle name="Accent3 20" xfId="499"/>
    <cellStyle name="Accent3 21" xfId="505"/>
    <cellStyle name="Accent3 22" xfId="511"/>
    <cellStyle name="Accent3 23" xfId="517"/>
    <cellStyle name="Accent3 24" xfId="526"/>
    <cellStyle name="Accent3 25" xfId="543"/>
    <cellStyle name="Accent3 26" xfId="550"/>
    <cellStyle name="Accent3 27" xfId="556"/>
    <cellStyle name="Accent3 28" xfId="562"/>
    <cellStyle name="Accent3 29" xfId="568"/>
    <cellStyle name="Accent3 3" xfId="184"/>
    <cellStyle name="Accent3 30" xfId="575"/>
    <cellStyle name="Accent3 31" xfId="583"/>
    <cellStyle name="Accent3 32" xfId="590"/>
    <cellStyle name="Accent3 33" xfId="595"/>
    <cellStyle name="Accent3 34" xfId="601"/>
    <cellStyle name="Accent3 35" xfId="607"/>
    <cellStyle name="Accent3 36" xfId="613"/>
    <cellStyle name="Accent3 37" xfId="619"/>
    <cellStyle name="Accent3 38" xfId="625"/>
    <cellStyle name="Accent3 39" xfId="632"/>
    <cellStyle name="Accent3 4" xfId="191"/>
    <cellStyle name="Accent3 40" xfId="637"/>
    <cellStyle name="Accent3 41" xfId="643"/>
    <cellStyle name="Accent3 42" xfId="650"/>
    <cellStyle name="Accent3 43" xfId="656"/>
    <cellStyle name="Accent3 44" xfId="662"/>
    <cellStyle name="Accent3 45" xfId="668"/>
    <cellStyle name="Accent3 46" xfId="675"/>
    <cellStyle name="Accent3 47" xfId="681"/>
    <cellStyle name="Accent3 5" xfId="200"/>
    <cellStyle name="Accent3 6" xfId="209"/>
    <cellStyle name="Accent3 7" xfId="197"/>
    <cellStyle name="Accent3 8" xfId="217"/>
    <cellStyle name="Accent3 9" xfId="224"/>
    <cellStyle name="Accent4 - 20%" xfId="110"/>
    <cellStyle name="Accent4 - 20% 2" xfId="261"/>
    <cellStyle name="Accent4 - 20% 3" xfId="319"/>
    <cellStyle name="Accent4 - 20% 4" xfId="389"/>
    <cellStyle name="Accent4 - 20% 5" xfId="447"/>
    <cellStyle name="Accent4 - 40%" xfId="111"/>
    <cellStyle name="Accent4 - 40% 2" xfId="262"/>
    <cellStyle name="Accent4 - 40% 3" xfId="320"/>
    <cellStyle name="Accent4 - 40% 4" xfId="390"/>
    <cellStyle name="Accent4 - 40% 5" xfId="448"/>
    <cellStyle name="Accent4 - 60%" xfId="112"/>
    <cellStyle name="Accent4 - 60% 2" xfId="263"/>
    <cellStyle name="Accent4 - 60% 3" xfId="321"/>
    <cellStyle name="Accent4 - 60% 4" xfId="391"/>
    <cellStyle name="Accent4 - 60% 5" xfId="449"/>
    <cellStyle name="Accent4 10" xfId="231"/>
    <cellStyle name="Accent4 11" xfId="238"/>
    <cellStyle name="Accent4 12" xfId="244"/>
    <cellStyle name="Accent4 13" xfId="260"/>
    <cellStyle name="Accent4 14" xfId="318"/>
    <cellStyle name="Accent4 15" xfId="349"/>
    <cellStyle name="Accent4 16" xfId="371"/>
    <cellStyle name="Accent4 17" xfId="388"/>
    <cellStyle name="Accent4 18" xfId="446"/>
    <cellStyle name="Accent4 19" xfId="494"/>
    <cellStyle name="Accent4 2" xfId="109"/>
    <cellStyle name="Accent4 20" xfId="500"/>
    <cellStyle name="Accent4 21" xfId="506"/>
    <cellStyle name="Accent4 22" xfId="512"/>
    <cellStyle name="Accent4 23" xfId="518"/>
    <cellStyle name="Accent4 24" xfId="525"/>
    <cellStyle name="Accent4 25" xfId="544"/>
    <cellStyle name="Accent4 26" xfId="551"/>
    <cellStyle name="Accent4 27" xfId="557"/>
    <cellStyle name="Accent4 28" xfId="563"/>
    <cellStyle name="Accent4 29" xfId="569"/>
    <cellStyle name="Accent4 3" xfId="185"/>
    <cellStyle name="Accent4 30" xfId="576"/>
    <cellStyle name="Accent4 31" xfId="584"/>
    <cellStyle name="Accent4 32" xfId="589"/>
    <cellStyle name="Accent4 33" xfId="596"/>
    <cellStyle name="Accent4 34" xfId="602"/>
    <cellStyle name="Accent4 35" xfId="608"/>
    <cellStyle name="Accent4 36" xfId="614"/>
    <cellStyle name="Accent4 37" xfId="620"/>
    <cellStyle name="Accent4 38" xfId="626"/>
    <cellStyle name="Accent4 39" xfId="631"/>
    <cellStyle name="Accent4 4" xfId="192"/>
    <cellStyle name="Accent4 40" xfId="638"/>
    <cellStyle name="Accent4 41" xfId="644"/>
    <cellStyle name="Accent4 42" xfId="651"/>
    <cellStyle name="Accent4 43" xfId="657"/>
    <cellStyle name="Accent4 44" xfId="663"/>
    <cellStyle name="Accent4 45" xfId="669"/>
    <cellStyle name="Accent4 46" xfId="674"/>
    <cellStyle name="Accent4 47" xfId="680"/>
    <cellStyle name="Accent4 5" xfId="201"/>
    <cellStyle name="Accent4 6" xfId="208"/>
    <cellStyle name="Accent4 7" xfId="199"/>
    <cellStyle name="Accent4 8" xfId="218"/>
    <cellStyle name="Accent4 9" xfId="225"/>
    <cellStyle name="Accent5 - 20%" xfId="114"/>
    <cellStyle name="Accent5 - 20% 2" xfId="265"/>
    <cellStyle name="Accent5 - 20% 3" xfId="323"/>
    <cellStyle name="Accent5 - 20% 4" xfId="393"/>
    <cellStyle name="Accent5 - 20% 5" xfId="451"/>
    <cellStyle name="Accent5 - 40%" xfId="115"/>
    <cellStyle name="Accent5 - 40% 2" xfId="266"/>
    <cellStyle name="Accent5 - 40% 3" xfId="324"/>
    <cellStyle name="Accent5 - 40% 4" xfId="394"/>
    <cellStyle name="Accent5 - 40% 5" xfId="452"/>
    <cellStyle name="Accent5 - 60%" xfId="116"/>
    <cellStyle name="Accent5 - 60% 2" xfId="267"/>
    <cellStyle name="Accent5 - 60% 3" xfId="325"/>
    <cellStyle name="Accent5 - 60% 4" xfId="395"/>
    <cellStyle name="Accent5 - 60% 5" xfId="453"/>
    <cellStyle name="Accent5 10" xfId="232"/>
    <cellStyle name="Accent5 11" xfId="239"/>
    <cellStyle name="Accent5 12" xfId="245"/>
    <cellStyle name="Accent5 13" xfId="264"/>
    <cellStyle name="Accent5 14" xfId="322"/>
    <cellStyle name="Accent5 15" xfId="348"/>
    <cellStyle name="Accent5 16" xfId="370"/>
    <cellStyle name="Accent5 17" xfId="392"/>
    <cellStyle name="Accent5 18" xfId="450"/>
    <cellStyle name="Accent5 19" xfId="495"/>
    <cellStyle name="Accent5 2" xfId="113"/>
    <cellStyle name="Accent5 20" xfId="501"/>
    <cellStyle name="Accent5 21" xfId="507"/>
    <cellStyle name="Accent5 22" xfId="513"/>
    <cellStyle name="Accent5 23" xfId="519"/>
    <cellStyle name="Accent5 24" xfId="524"/>
    <cellStyle name="Accent5 25" xfId="545"/>
    <cellStyle name="Accent5 26" xfId="552"/>
    <cellStyle name="Accent5 27" xfId="558"/>
    <cellStyle name="Accent5 28" xfId="564"/>
    <cellStyle name="Accent5 29" xfId="570"/>
    <cellStyle name="Accent5 3" xfId="186"/>
    <cellStyle name="Accent5 30" xfId="577"/>
    <cellStyle name="Accent5 31" xfId="585"/>
    <cellStyle name="Accent5 32" xfId="588"/>
    <cellStyle name="Accent5 33" xfId="597"/>
    <cellStyle name="Accent5 34" xfId="603"/>
    <cellStyle name="Accent5 35" xfId="609"/>
    <cellStyle name="Accent5 36" xfId="615"/>
    <cellStyle name="Accent5 37" xfId="621"/>
    <cellStyle name="Accent5 38" xfId="627"/>
    <cellStyle name="Accent5 39" xfId="630"/>
    <cellStyle name="Accent5 4" xfId="193"/>
    <cellStyle name="Accent5 40" xfId="639"/>
    <cellStyle name="Accent5 41" xfId="645"/>
    <cellStyle name="Accent5 42" xfId="652"/>
    <cellStyle name="Accent5 43" xfId="658"/>
    <cellStyle name="Accent5 44" xfId="664"/>
    <cellStyle name="Accent5 45" xfId="670"/>
    <cellStyle name="Accent5 46" xfId="673"/>
    <cellStyle name="Accent5 47" xfId="679"/>
    <cellStyle name="Accent5 5" xfId="203"/>
    <cellStyle name="Accent5 6" xfId="207"/>
    <cellStyle name="Accent5 7" xfId="202"/>
    <cellStyle name="Accent5 8" xfId="219"/>
    <cellStyle name="Accent5 9" xfId="226"/>
    <cellStyle name="Accent6 - 20%" xfId="118"/>
    <cellStyle name="Accent6 - 20% 2" xfId="269"/>
    <cellStyle name="Accent6 - 20% 3" xfId="327"/>
    <cellStyle name="Accent6 - 20% 4" xfId="397"/>
    <cellStyle name="Accent6 - 20% 5" xfId="455"/>
    <cellStyle name="Accent6 - 40%" xfId="119"/>
    <cellStyle name="Accent6 - 40% 2" xfId="270"/>
    <cellStyle name="Accent6 - 40% 3" xfId="328"/>
    <cellStyle name="Accent6 - 40% 4" xfId="398"/>
    <cellStyle name="Accent6 - 40% 5" xfId="456"/>
    <cellStyle name="Accent6 - 60%" xfId="120"/>
    <cellStyle name="Accent6 - 60% 2" xfId="271"/>
    <cellStyle name="Accent6 - 60% 3" xfId="329"/>
    <cellStyle name="Accent6 - 60% 4" xfId="399"/>
    <cellStyle name="Accent6 - 60% 5" xfId="457"/>
    <cellStyle name="Accent6 10" xfId="233"/>
    <cellStyle name="Accent6 11" xfId="240"/>
    <cellStyle name="Accent6 12" xfId="246"/>
    <cellStyle name="Accent6 13" xfId="268"/>
    <cellStyle name="Accent6 14" xfId="326"/>
    <cellStyle name="Accent6 15" xfId="347"/>
    <cellStyle name="Accent6 16" xfId="369"/>
    <cellStyle name="Accent6 17" xfId="396"/>
    <cellStyle name="Accent6 18" xfId="454"/>
    <cellStyle name="Accent6 19" xfId="496"/>
    <cellStyle name="Accent6 2" xfId="117"/>
    <cellStyle name="Accent6 20" xfId="502"/>
    <cellStyle name="Accent6 21" xfId="508"/>
    <cellStyle name="Accent6 22" xfId="514"/>
    <cellStyle name="Accent6 23" xfId="520"/>
    <cellStyle name="Accent6 24" xfId="523"/>
    <cellStyle name="Accent6 25" xfId="546"/>
    <cellStyle name="Accent6 26" xfId="553"/>
    <cellStyle name="Accent6 27" xfId="559"/>
    <cellStyle name="Accent6 28" xfId="565"/>
    <cellStyle name="Accent6 29" xfId="571"/>
    <cellStyle name="Accent6 3" xfId="187"/>
    <cellStyle name="Accent6 30" xfId="578"/>
    <cellStyle name="Accent6 31" xfId="586"/>
    <cellStyle name="Accent6 32" xfId="587"/>
    <cellStyle name="Accent6 33" xfId="598"/>
    <cellStyle name="Accent6 34" xfId="604"/>
    <cellStyle name="Accent6 35" xfId="610"/>
    <cellStyle name="Accent6 36" xfId="616"/>
    <cellStyle name="Accent6 37" xfId="622"/>
    <cellStyle name="Accent6 38" xfId="628"/>
    <cellStyle name="Accent6 39" xfId="629"/>
    <cellStyle name="Accent6 4" xfId="194"/>
    <cellStyle name="Accent6 40" xfId="640"/>
    <cellStyle name="Accent6 41" xfId="646"/>
    <cellStyle name="Accent6 42" xfId="653"/>
    <cellStyle name="Accent6 43" xfId="659"/>
    <cellStyle name="Accent6 44" xfId="665"/>
    <cellStyle name="Accent6 45" xfId="671"/>
    <cellStyle name="Accent6 46" xfId="672"/>
    <cellStyle name="Accent6 47" xfId="684"/>
    <cellStyle name="Accent6 5" xfId="205"/>
    <cellStyle name="Accent6 6" xfId="206"/>
    <cellStyle name="Accent6 7" xfId="204"/>
    <cellStyle name="Accent6 8" xfId="220"/>
    <cellStyle name="Accent6 9" xfId="227"/>
    <cellStyle name="Bad 2" xfId="121"/>
    <cellStyle name="Bad 3" xfId="272"/>
    <cellStyle name="Bad 4" xfId="330"/>
    <cellStyle name="Bad 5" xfId="400"/>
    <cellStyle name="Bad 6" xfId="458"/>
    <cellStyle name="Calculation 2" xfId="122"/>
    <cellStyle name="Calculation 3" xfId="273"/>
    <cellStyle name="Calculation 4" xfId="331"/>
    <cellStyle name="Calculation 5" xfId="401"/>
    <cellStyle name="Calculation 6" xfId="459"/>
    <cellStyle name="Check Cell 2" xfId="123"/>
    <cellStyle name="Check Cell 3" xfId="274"/>
    <cellStyle name="Check Cell 4" xfId="332"/>
    <cellStyle name="Check Cell 5" xfId="402"/>
    <cellStyle name="Check Cell 6" xfId="460"/>
    <cellStyle name="Currency 2" xfId="1"/>
    <cellStyle name="Emphasis 1" xfId="124"/>
    <cellStyle name="Emphasis 1 2" xfId="275"/>
    <cellStyle name="Emphasis 1 3" xfId="333"/>
    <cellStyle name="Emphasis 1 4" xfId="403"/>
    <cellStyle name="Emphasis 1 5" xfId="461"/>
    <cellStyle name="Emphasis 2" xfId="125"/>
    <cellStyle name="Emphasis 2 2" xfId="276"/>
    <cellStyle name="Emphasis 2 3" xfId="334"/>
    <cellStyle name="Emphasis 2 4" xfId="404"/>
    <cellStyle name="Emphasis 2 5" xfId="462"/>
    <cellStyle name="Emphasis 3" xfId="126"/>
    <cellStyle name="Emphasis 3 2" xfId="277"/>
    <cellStyle name="Emphasis 3 3" xfId="335"/>
    <cellStyle name="Emphasis 3 4" xfId="405"/>
    <cellStyle name="Emphasis 3 5" xfId="463"/>
    <cellStyle name="Good 2" xfId="127"/>
    <cellStyle name="Good 3" xfId="278"/>
    <cellStyle name="Good 4" xfId="336"/>
    <cellStyle name="Good 5" xfId="406"/>
    <cellStyle name="Good 6" xfId="464"/>
    <cellStyle name="Heading 1 2" xfId="128"/>
    <cellStyle name="Heading 1 3" xfId="279"/>
    <cellStyle name="Heading 1 4" xfId="337"/>
    <cellStyle name="Heading 1 5" xfId="407"/>
    <cellStyle name="Heading 1 6" xfId="465"/>
    <cellStyle name="Heading 2 2" xfId="129"/>
    <cellStyle name="Heading 2 3" xfId="280"/>
    <cellStyle name="Heading 2 4" xfId="338"/>
    <cellStyle name="Heading 2 5" xfId="408"/>
    <cellStyle name="Heading 2 6" xfId="466"/>
    <cellStyle name="Heading 3 2" xfId="130"/>
    <cellStyle name="Heading 3 3" xfId="281"/>
    <cellStyle name="Heading 3 4" xfId="339"/>
    <cellStyle name="Heading 3 5" xfId="409"/>
    <cellStyle name="Heading 3 6" xfId="467"/>
    <cellStyle name="Heading 4 2" xfId="131"/>
    <cellStyle name="Heading 4 3" xfId="282"/>
    <cellStyle name="Heading 4 4" xfId="340"/>
    <cellStyle name="Heading 4 5" xfId="410"/>
    <cellStyle name="Heading 4 6" xfId="468"/>
    <cellStyle name="Input 2" xfId="132"/>
    <cellStyle name="Input 3" xfId="283"/>
    <cellStyle name="Input 4" xfId="341"/>
    <cellStyle name="Input 5" xfId="411"/>
    <cellStyle name="Input 6" xfId="469"/>
    <cellStyle name="Linked Cell 2" xfId="133"/>
    <cellStyle name="Linked Cell 3" xfId="284"/>
    <cellStyle name="Linked Cell 4" xfId="342"/>
    <cellStyle name="Linked Cell 5" xfId="412"/>
    <cellStyle name="Linked Cell 6" xfId="470"/>
    <cellStyle name="Neutral 2" xfId="134"/>
    <cellStyle name="Neutral 3" xfId="285"/>
    <cellStyle name="Neutral 4" xfId="343"/>
    <cellStyle name="Neutral 5" xfId="413"/>
    <cellStyle name="Neutral 6" xfId="471"/>
    <cellStyle name="Normal" xfId="0" builtinId="0"/>
    <cellStyle name="Normal 10" xfId="214"/>
    <cellStyle name="Normal 11" xfId="221"/>
    <cellStyle name="Normal 12" xfId="234"/>
    <cellStyle name="Normal 13" xfId="247"/>
    <cellStyle name="Normal 14" xfId="305"/>
    <cellStyle name="Normal 15" xfId="375"/>
    <cellStyle name="Normal 16" xfId="433"/>
    <cellStyle name="Normal 17" xfId="521"/>
    <cellStyle name="Normal 18" xfId="540"/>
    <cellStyle name="Normal 19" xfId="547"/>
    <cellStyle name="Normal 2" xfId="2"/>
    <cellStyle name="Normal 20" xfId="572"/>
    <cellStyle name="Normal 21" xfId="579"/>
    <cellStyle name="Normal 22" xfId="580"/>
    <cellStyle name="Normal 23" xfId="647"/>
    <cellStyle name="Normal 24" xfId="678"/>
    <cellStyle name="Normal 3" xfId="3"/>
    <cellStyle name="Normal 3 2" xfId="72"/>
    <cellStyle name="Normal 4" xfId="58"/>
    <cellStyle name="Normal 4 2" xfId="94"/>
    <cellStyle name="Normal 5" xfId="71"/>
    <cellStyle name="Normal 5 2" xfId="95"/>
    <cellStyle name="Normal 6" xfId="96"/>
    <cellStyle name="Normal 7" xfId="181"/>
    <cellStyle name="Normal 8" xfId="188"/>
    <cellStyle name="Normal 9" xfId="195"/>
    <cellStyle name="Note 2" xfId="135"/>
    <cellStyle name="Note 3" xfId="286"/>
    <cellStyle name="Note 4" xfId="344"/>
    <cellStyle name="Note 5" xfId="414"/>
    <cellStyle name="Note 6" xfId="472"/>
    <cellStyle name="Output 2" xfId="136"/>
    <cellStyle name="Output 3" xfId="287"/>
    <cellStyle name="Output 4" xfId="345"/>
    <cellStyle name="Output 5" xfId="415"/>
    <cellStyle name="Output 6" xfId="473"/>
    <cellStyle name="SAPBEXaggData" xfId="4"/>
    <cellStyle name="SAPBEXaggData 2" xfId="5"/>
    <cellStyle name="SAPBEXaggData 2 2" xfId="73"/>
    <cellStyle name="SAPBEXaggData 3" xfId="137"/>
    <cellStyle name="SAPBEXaggDataEmph" xfId="6"/>
    <cellStyle name="SAPBEXaggDataEmph 2" xfId="138"/>
    <cellStyle name="SAPBEXaggItem" xfId="7"/>
    <cellStyle name="SAPBEXaggItem 2" xfId="8"/>
    <cellStyle name="SAPBEXaggItem 2 2" xfId="74"/>
    <cellStyle name="SAPBEXaggItem 3" xfId="139"/>
    <cellStyle name="SAPBEXaggItemX" xfId="9"/>
    <cellStyle name="SAPBEXaggItemX 2" xfId="59"/>
    <cellStyle name="SAPBEXaggItemX 3" xfId="140"/>
    <cellStyle name="SAPBEXaggItemX 4" xfId="288"/>
    <cellStyle name="SAPBEXaggItemX 5" xfId="346"/>
    <cellStyle name="SAPBEXaggItemX 6" xfId="416"/>
    <cellStyle name="SAPBEXaggItemX 7" xfId="474"/>
    <cellStyle name="SAPBEXaggItemX 8" xfId="522"/>
    <cellStyle name="SAPBEXchaText" xfId="10"/>
    <cellStyle name="SAPBEXchaText 2" xfId="11"/>
    <cellStyle name="SAPBEXchaText 2 2" xfId="75"/>
    <cellStyle name="SAPBEXchaText 3" xfId="12"/>
    <cellStyle name="SAPBEXchaText 3 2" xfId="76"/>
    <cellStyle name="SAPBEXchaText 4" xfId="141"/>
    <cellStyle name="SAPBEXexcBad7" xfId="13"/>
    <cellStyle name="SAPBEXexcBad7 2" xfId="142"/>
    <cellStyle name="SAPBEXexcBad8" xfId="14"/>
    <cellStyle name="SAPBEXexcBad8 2" xfId="143"/>
    <cellStyle name="SAPBEXexcBad9" xfId="15"/>
    <cellStyle name="SAPBEXexcBad9 2" xfId="144"/>
    <cellStyle name="SAPBEXexcCritical4" xfId="16"/>
    <cellStyle name="SAPBEXexcCritical4 2" xfId="145"/>
    <cellStyle name="SAPBEXexcCritical5" xfId="17"/>
    <cellStyle name="SAPBEXexcCritical5 2" xfId="146"/>
    <cellStyle name="SAPBEXexcCritical6" xfId="18"/>
    <cellStyle name="SAPBEXexcCritical6 2" xfId="147"/>
    <cellStyle name="SAPBEXexcGood1" xfId="19"/>
    <cellStyle name="SAPBEXexcGood1 2" xfId="148"/>
    <cellStyle name="SAPBEXexcGood2" xfId="20"/>
    <cellStyle name="SAPBEXexcGood2 2" xfId="149"/>
    <cellStyle name="SAPBEXexcGood3" xfId="21"/>
    <cellStyle name="SAPBEXexcGood3 2" xfId="150"/>
    <cellStyle name="SAPBEXfilterDrill" xfId="22"/>
    <cellStyle name="SAPBEXfilterDrill 2" xfId="23"/>
    <cellStyle name="SAPBEXfilterDrill 2 2" xfId="77"/>
    <cellStyle name="SAPBEXfilterDrill 3" xfId="24"/>
    <cellStyle name="SAPBEXfilterDrill 4" xfId="151"/>
    <cellStyle name="SAPBEXfilterItem" xfId="25"/>
    <cellStyle name="SAPBEXfilterItem 2" xfId="26"/>
    <cellStyle name="SAPBEXfilterItem 2 2" xfId="78"/>
    <cellStyle name="SAPBEXfilterItem 3" xfId="27"/>
    <cellStyle name="SAPBEXfilterItem 4" xfId="152"/>
    <cellStyle name="SAPBEXfilterText" xfId="28"/>
    <cellStyle name="SAPBEXfilterText 2" xfId="153"/>
    <cellStyle name="SAPBEXformats" xfId="29"/>
    <cellStyle name="SAPBEXformats 2" xfId="154"/>
    <cellStyle name="SAPBEXheaderItem" xfId="30"/>
    <cellStyle name="SAPBEXheaderItem 2" xfId="31"/>
    <cellStyle name="SAPBEXheaderItem 2 2" xfId="79"/>
    <cellStyle name="SAPBEXheaderItem 3" xfId="155"/>
    <cellStyle name="SAPBEXheaderText" xfId="32"/>
    <cellStyle name="SAPBEXheaderText 2" xfId="33"/>
    <cellStyle name="SAPBEXheaderText 2 2" xfId="80"/>
    <cellStyle name="SAPBEXheaderText 3" xfId="156"/>
    <cellStyle name="SAPBEXHLevel0" xfId="34"/>
    <cellStyle name="SAPBEXHLevel0 2" xfId="60"/>
    <cellStyle name="SAPBEXHLevel0 3" xfId="81"/>
    <cellStyle name="SAPBEXHLevel0 4" xfId="157"/>
    <cellStyle name="SAPBEXHLevel0 5" xfId="289"/>
    <cellStyle name="SAPBEXHLevel0 6" xfId="351"/>
    <cellStyle name="SAPBEXHLevel0 7" xfId="417"/>
    <cellStyle name="SAPBEXHLevel0 8" xfId="475"/>
    <cellStyle name="SAPBEXHLevel0 9" xfId="527"/>
    <cellStyle name="SAPBEXHLevel0X" xfId="35"/>
    <cellStyle name="SAPBEXHLevel0X 2" xfId="61"/>
    <cellStyle name="SAPBEXHLevel0X 3" xfId="82"/>
    <cellStyle name="SAPBEXHLevel0X 4" xfId="158"/>
    <cellStyle name="SAPBEXHLevel0X 5" xfId="290"/>
    <cellStyle name="SAPBEXHLevel0X 6" xfId="352"/>
    <cellStyle name="SAPBEXHLevel0X 7" xfId="418"/>
    <cellStyle name="SAPBEXHLevel0X 8" xfId="476"/>
    <cellStyle name="SAPBEXHLevel0X 9" xfId="528"/>
    <cellStyle name="SAPBEXHLevel1" xfId="36"/>
    <cellStyle name="SAPBEXHLevel1 2" xfId="62"/>
    <cellStyle name="SAPBEXHLevel1 3" xfId="83"/>
    <cellStyle name="SAPBEXHLevel1 4" xfId="159"/>
    <cellStyle name="SAPBEXHLevel1 5" xfId="291"/>
    <cellStyle name="SAPBEXHLevel1 6" xfId="353"/>
    <cellStyle name="SAPBEXHLevel1 7" xfId="419"/>
    <cellStyle name="SAPBEXHLevel1 8" xfId="477"/>
    <cellStyle name="SAPBEXHLevel1 9" xfId="529"/>
    <cellStyle name="SAPBEXHLevel1X" xfId="37"/>
    <cellStyle name="SAPBEXHLevel1X 2" xfId="63"/>
    <cellStyle name="SAPBEXHLevel1X 3" xfId="84"/>
    <cellStyle name="SAPBEXHLevel1X 4" xfId="160"/>
    <cellStyle name="SAPBEXHLevel1X 5" xfId="292"/>
    <cellStyle name="SAPBEXHLevel1X 6" xfId="354"/>
    <cellStyle name="SAPBEXHLevel1X 7" xfId="420"/>
    <cellStyle name="SAPBEXHLevel1X 8" xfId="478"/>
    <cellStyle name="SAPBEXHLevel1X 9" xfId="530"/>
    <cellStyle name="SAPBEXHLevel2" xfId="38"/>
    <cellStyle name="SAPBEXHLevel2 2" xfId="64"/>
    <cellStyle name="SAPBEXHLevel2 3" xfId="85"/>
    <cellStyle name="SAPBEXHLevel2 4" xfId="161"/>
    <cellStyle name="SAPBEXHLevel2 5" xfId="293"/>
    <cellStyle name="SAPBEXHLevel2 6" xfId="355"/>
    <cellStyle name="SAPBEXHLevel2 7" xfId="421"/>
    <cellStyle name="SAPBEXHLevel2 8" xfId="479"/>
    <cellStyle name="SAPBEXHLevel2 9" xfId="531"/>
    <cellStyle name="SAPBEXHLevel2X" xfId="39"/>
    <cellStyle name="SAPBEXHLevel2X 2" xfId="65"/>
    <cellStyle name="SAPBEXHLevel2X 3" xfId="86"/>
    <cellStyle name="SAPBEXHLevel2X 4" xfId="162"/>
    <cellStyle name="SAPBEXHLevel2X 5" xfId="294"/>
    <cellStyle name="SAPBEXHLevel2X 6" xfId="356"/>
    <cellStyle name="SAPBEXHLevel2X 7" xfId="422"/>
    <cellStyle name="SAPBEXHLevel2X 8" xfId="480"/>
    <cellStyle name="SAPBEXHLevel2X 9" xfId="532"/>
    <cellStyle name="SAPBEXHLevel3" xfId="40"/>
    <cellStyle name="SAPBEXHLevel3 2" xfId="66"/>
    <cellStyle name="SAPBEXHLevel3 3" xfId="87"/>
    <cellStyle name="SAPBEXHLevel3 4" xfId="163"/>
    <cellStyle name="SAPBEXHLevel3 5" xfId="295"/>
    <cellStyle name="SAPBEXHLevel3 6" xfId="357"/>
    <cellStyle name="SAPBEXHLevel3 7" xfId="423"/>
    <cellStyle name="SAPBEXHLevel3 8" xfId="481"/>
    <cellStyle name="SAPBEXHLevel3 9" xfId="533"/>
    <cellStyle name="SAPBEXHLevel3X" xfId="41"/>
    <cellStyle name="SAPBEXHLevel3X 2" xfId="67"/>
    <cellStyle name="SAPBEXHLevel3X 3" xfId="88"/>
    <cellStyle name="SAPBEXHLevel3X 4" xfId="164"/>
    <cellStyle name="SAPBEXHLevel3X 5" xfId="296"/>
    <cellStyle name="SAPBEXHLevel3X 6" xfId="358"/>
    <cellStyle name="SAPBEXHLevel3X 7" xfId="424"/>
    <cellStyle name="SAPBEXHLevel3X 8" xfId="482"/>
    <cellStyle name="SAPBEXHLevel3X 9" xfId="534"/>
    <cellStyle name="SAPBEXinputData" xfId="68"/>
    <cellStyle name="SAPBEXinputData 2" xfId="165"/>
    <cellStyle name="SAPBEXinputData 3" xfId="297"/>
    <cellStyle name="SAPBEXinputData 4" xfId="359"/>
    <cellStyle name="SAPBEXinputData 5" xfId="425"/>
    <cellStyle name="SAPBEXinputData 6" xfId="483"/>
    <cellStyle name="SAPBEXinputData 7" xfId="535"/>
    <cellStyle name="SAPBEXItemHeader" xfId="166"/>
    <cellStyle name="SAPBEXItemHeader 2" xfId="298"/>
    <cellStyle name="SAPBEXItemHeader 3" xfId="360"/>
    <cellStyle name="SAPBEXItemHeader 4" xfId="426"/>
    <cellStyle name="SAPBEXItemHeader 5" xfId="484"/>
    <cellStyle name="SAPBEXresData" xfId="42"/>
    <cellStyle name="SAPBEXresData 2" xfId="167"/>
    <cellStyle name="SAPBEXresDataEmph" xfId="43"/>
    <cellStyle name="SAPBEXresDataEmph 2" xfId="168"/>
    <cellStyle name="SAPBEXresItem" xfId="44"/>
    <cellStyle name="SAPBEXresItem 2" xfId="169"/>
    <cellStyle name="SAPBEXresItemX" xfId="45"/>
    <cellStyle name="SAPBEXresItemX 2" xfId="69"/>
    <cellStyle name="SAPBEXresItemX 3" xfId="170"/>
    <cellStyle name="SAPBEXresItemX 4" xfId="299"/>
    <cellStyle name="SAPBEXresItemX 5" xfId="362"/>
    <cellStyle name="SAPBEXresItemX 6" xfId="427"/>
    <cellStyle name="SAPBEXresItemX 7" xfId="485"/>
    <cellStyle name="SAPBEXresItemX 8" xfId="537"/>
    <cellStyle name="SAPBEXstdData" xfId="46"/>
    <cellStyle name="SAPBEXstdData 2" xfId="47"/>
    <cellStyle name="SAPBEXstdData 2 2" xfId="89"/>
    <cellStyle name="SAPBEXstdData 3" xfId="48"/>
    <cellStyle name="SAPBEXstdData 4" xfId="171"/>
    <cellStyle name="SAPBEXstdDataEmph" xfId="49"/>
    <cellStyle name="SAPBEXstdDataEmph 2" xfId="172"/>
    <cellStyle name="SAPBEXstdItem" xfId="50"/>
    <cellStyle name="SAPBEXstdItem 2" xfId="51"/>
    <cellStyle name="SAPBEXstdItem 2 2" xfId="90"/>
    <cellStyle name="SAPBEXstdItem 2 3" xfId="685"/>
    <cellStyle name="SAPBEXstdItem 3" xfId="52"/>
    <cellStyle name="SAPBEXstdItem 3 2" xfId="91"/>
    <cellStyle name="SAPBEXstdItem 4" xfId="173"/>
    <cellStyle name="SAPBEXstdItemX" xfId="53"/>
    <cellStyle name="SAPBEXstdItemX 2" xfId="70"/>
    <cellStyle name="SAPBEXstdItemX 3" xfId="92"/>
    <cellStyle name="SAPBEXstdItemX 4" xfId="174"/>
    <cellStyle name="SAPBEXstdItemX 5" xfId="300"/>
    <cellStyle name="SAPBEXstdItemX 6" xfId="363"/>
    <cellStyle name="SAPBEXstdItemX 7" xfId="428"/>
    <cellStyle name="SAPBEXstdItemX 8" xfId="486"/>
    <cellStyle name="SAPBEXstdItemX 9" xfId="538"/>
    <cellStyle name="SAPBEXtitle" xfId="54"/>
    <cellStyle name="SAPBEXtitle 2" xfId="55"/>
    <cellStyle name="SAPBEXtitle 2 2" xfId="93"/>
    <cellStyle name="SAPBEXtitle 3" xfId="56"/>
    <cellStyle name="SAPBEXtitle 4" xfId="175"/>
    <cellStyle name="SAPBEXunassignedItem" xfId="176"/>
    <cellStyle name="SAPBEXunassignedItem 2" xfId="301"/>
    <cellStyle name="SAPBEXunassignedItem 3" xfId="365"/>
    <cellStyle name="SAPBEXunassignedItem 4" xfId="429"/>
    <cellStyle name="SAPBEXunassignedItem 5" xfId="487"/>
    <cellStyle name="SAPBEXundefined" xfId="57"/>
    <cellStyle name="SAPBEXundefined 2" xfId="177"/>
    <cellStyle name="Sheet Title" xfId="178"/>
    <cellStyle name="Sheet Title 2" xfId="302"/>
    <cellStyle name="Sheet Title 3" xfId="366"/>
    <cellStyle name="Sheet Title 4" xfId="430"/>
    <cellStyle name="Sheet Title 5" xfId="488"/>
    <cellStyle name="Total 2" xfId="179"/>
    <cellStyle name="Total 3" xfId="303"/>
    <cellStyle name="Total 4" xfId="367"/>
    <cellStyle name="Total 5" xfId="431"/>
    <cellStyle name="Total 6" xfId="489"/>
    <cellStyle name="Warning Text 2" xfId="180"/>
    <cellStyle name="Warning Text 3" xfId="304"/>
    <cellStyle name="Warning Text 4" xfId="368"/>
    <cellStyle name="Warning Text 5" xfId="432"/>
    <cellStyle name="Warning Text 6" xfId="4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 Monthly DPPM and 3 Month Moving Average</a:t>
            </a:r>
          </a:p>
        </c:rich>
      </c:tx>
      <c:layout>
        <c:manualLayout>
          <c:xMode val="edge"/>
          <c:yMode val="edge"/>
          <c:x val="0.32011136270917895"/>
          <c:y val="3.0925997709845436E-2"/>
        </c:manualLayout>
      </c:layout>
      <c:overlay val="0"/>
      <c:spPr>
        <a:noFill/>
        <a:ln w="25400">
          <a:noFill/>
        </a:ln>
      </c:spPr>
    </c:title>
    <c:autoTitleDeleted val="0"/>
    <c:plotArea>
      <c:layout>
        <c:manualLayout>
          <c:layoutTarget val="inner"/>
          <c:xMode val="edge"/>
          <c:yMode val="edge"/>
          <c:x val="7.1627532989111356E-2"/>
          <c:y val="0.13384891242890543"/>
          <c:w val="0.88177359229268271"/>
          <c:h val="0.64733796609252903"/>
        </c:manualLayout>
      </c:layout>
      <c:barChart>
        <c:barDir val="col"/>
        <c:grouping val="clustered"/>
        <c:varyColors val="0"/>
        <c:ser>
          <c:idx val="0"/>
          <c:order val="0"/>
          <c:tx>
            <c:strRef>
              <c:f>'Monthly DPPM(YANTAT)'!$B$1</c:f>
              <c:strCache>
                <c:ptCount val="1"/>
                <c:pt idx="0">
                  <c:v>Goods Receipt</c:v>
                </c:pt>
              </c:strCache>
            </c:strRef>
          </c:tx>
          <c:spPr>
            <a:solidFill>
              <a:srgbClr val="1F497D">
                <a:lumMod val="40000"/>
                <a:lumOff val="60000"/>
              </a:srgbClr>
            </a:solidFill>
            <a:ln w="25400">
              <a:noFill/>
              <a:prstDash val="solid"/>
            </a:ln>
          </c:spPr>
          <c:invertIfNegative val="0"/>
          <c:cat>
            <c:strRef>
              <c:f>'Monthly DPPM(YANTAT)'!$A$3:$A$48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DPPM(YANTAT)'!$B$3:$B$48</c:f>
              <c:numCache>
                <c:formatCode>#,##0\ "EA"</c:formatCode>
                <c:ptCount val="37"/>
                <c:pt idx="9">
                  <c:v>4713</c:v>
                </c:pt>
                <c:pt idx="10">
                  <c:v>14701</c:v>
                </c:pt>
                <c:pt idx="11">
                  <c:v>7219</c:v>
                </c:pt>
                <c:pt idx="12">
                  <c:v>54575</c:v>
                </c:pt>
                <c:pt idx="13">
                  <c:v>44629</c:v>
                </c:pt>
                <c:pt idx="14">
                  <c:v>24071</c:v>
                </c:pt>
                <c:pt idx="15">
                  <c:v>52433</c:v>
                </c:pt>
                <c:pt idx="16">
                  <c:v>16829</c:v>
                </c:pt>
                <c:pt idx="17">
                  <c:v>20476</c:v>
                </c:pt>
                <c:pt idx="18">
                  <c:v>41722</c:v>
                </c:pt>
                <c:pt idx="19">
                  <c:v>12320</c:v>
                </c:pt>
                <c:pt idx="20">
                  <c:v>15027</c:v>
                </c:pt>
                <c:pt idx="21">
                  <c:v>30918</c:v>
                </c:pt>
                <c:pt idx="22">
                  <c:v>6519</c:v>
                </c:pt>
                <c:pt idx="23">
                  <c:v>48442</c:v>
                </c:pt>
                <c:pt idx="24">
                  <c:v>48442</c:v>
                </c:pt>
                <c:pt idx="25">
                  <c:v>21130</c:v>
                </c:pt>
                <c:pt idx="26">
                  <c:v>19833</c:v>
                </c:pt>
                <c:pt idx="27">
                  <c:v>14489</c:v>
                </c:pt>
                <c:pt idx="28">
                  <c:v>5302</c:v>
                </c:pt>
                <c:pt idx="29">
                  <c:v>5874</c:v>
                </c:pt>
                <c:pt idx="30">
                  <c:v>2850</c:v>
                </c:pt>
                <c:pt idx="31">
                  <c:v>1992</c:v>
                </c:pt>
                <c:pt idx="32">
                  <c:v>6526</c:v>
                </c:pt>
                <c:pt idx="33">
                  <c:v>12415</c:v>
                </c:pt>
                <c:pt idx="34">
                  <c:v>2402</c:v>
                </c:pt>
                <c:pt idx="35">
                  <c:v>6700</c:v>
                </c:pt>
                <c:pt idx="36">
                  <c:v>13821</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612392"/>
        <c:axId val="439593080"/>
      </c:barChart>
      <c:lineChart>
        <c:grouping val="standard"/>
        <c:varyColors val="0"/>
        <c:ser>
          <c:idx val="1"/>
          <c:order val="1"/>
          <c:tx>
            <c:strRef>
              <c:f>'Monthly DPPM(YANTAT)'!$E$1</c:f>
              <c:strCache>
                <c:ptCount val="1"/>
                <c:pt idx="0">
                  <c:v>Monthly PPM</c:v>
                </c:pt>
              </c:strCache>
            </c:strRef>
          </c:tx>
          <c:spPr>
            <a:ln w="38100">
              <a:solidFill>
                <a:schemeClr val="tx1"/>
              </a:solidFill>
              <a:prstDash val="solid"/>
            </a:ln>
          </c:spPr>
          <c:marker>
            <c:symbol val="none"/>
          </c:marker>
          <c:cat>
            <c:strRef>
              <c:f>'Monthly DPPM(YANTAT)'!$A$3:$A$48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DPPM(YANTAT)'!$E$3:$E$48</c:f>
              <c:numCache>
                <c:formatCode>#,##0</c:formatCode>
                <c:ptCount val="37"/>
                <c:pt idx="0">
                  <c:v>0</c:v>
                </c:pt>
                <c:pt idx="1">
                  <c:v>0</c:v>
                </c:pt>
                <c:pt idx="2">
                  <c:v>0</c:v>
                </c:pt>
                <c:pt idx="3">
                  <c:v>0</c:v>
                </c:pt>
                <c:pt idx="4">
                  <c:v>0</c:v>
                </c:pt>
                <c:pt idx="5">
                  <c:v>0</c:v>
                </c:pt>
                <c:pt idx="6">
                  <c:v>0</c:v>
                </c:pt>
                <c:pt idx="7">
                  <c:v>0</c:v>
                </c:pt>
                <c:pt idx="8">
                  <c:v>0</c:v>
                </c:pt>
                <c:pt idx="9">
                  <c:v>0</c:v>
                </c:pt>
                <c:pt idx="10">
                  <c:v>0</c:v>
                </c:pt>
                <c:pt idx="11">
                  <c:v>554.09336473195742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170.24174327545111</c:v>
                </c:pt>
                <c:pt idx="30">
                  <c:v>0</c:v>
                </c:pt>
                <c:pt idx="31">
                  <c:v>0</c:v>
                </c:pt>
                <c:pt idx="32">
                  <c:v>153.23322096230461</c:v>
                </c:pt>
                <c:pt idx="33">
                  <c:v>0</c:v>
                </c:pt>
                <c:pt idx="34">
                  <c:v>0</c:v>
                </c:pt>
                <c:pt idx="35">
                  <c:v>0</c:v>
                </c:pt>
                <c:pt idx="36">
                  <c:v>0</c:v>
                </c:pt>
              </c:numCache>
            </c:numRef>
          </c:val>
          <c:smooth val="0"/>
          <c:extLst>
            <c:ext xmlns:c16="http://schemas.microsoft.com/office/drawing/2014/chart" uri="{C3380CC4-5D6E-409C-BE32-E72D297353CC}">
              <c16:uniqueId val="{00000001-EE1F-4471-9314-081C0E37FEBE}"/>
            </c:ext>
          </c:extLst>
        </c:ser>
        <c:ser>
          <c:idx val="4"/>
          <c:order val="2"/>
          <c:tx>
            <c:strRef>
              <c:f>'Monthly DPPM(YANTAT)'!$G$1</c:f>
              <c:strCache>
                <c:ptCount val="1"/>
                <c:pt idx="0">
                  <c:v>Goal</c:v>
                </c:pt>
              </c:strCache>
            </c:strRef>
          </c:tx>
          <c:spPr>
            <a:ln w="38100">
              <a:solidFill>
                <a:srgbClr val="00B050"/>
              </a:solidFill>
              <a:prstDash val="solid"/>
            </a:ln>
          </c:spPr>
          <c:marker>
            <c:symbol val="none"/>
          </c:marker>
          <c:cat>
            <c:strRef>
              <c:f>'Monthly DPPM(YANTAT)'!$A$3:$A$48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DPPM(YANTAT)'!$G$3:$G$48</c:f>
              <c:numCache>
                <c:formatCode>General</c:formatCode>
                <c:ptCount val="3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c:v>500</c:v>
                </c:pt>
                <c:pt idx="33">
                  <c:v>500</c:v>
                </c:pt>
                <c:pt idx="34">
                  <c:v>500</c:v>
                </c:pt>
                <c:pt idx="35">
                  <c:v>500</c:v>
                </c:pt>
                <c:pt idx="36">
                  <c:v>500</c:v>
                </c:pt>
              </c:numCache>
            </c:numRef>
          </c:val>
          <c:smooth val="0"/>
          <c:extLst>
            <c:ext xmlns:c16="http://schemas.microsoft.com/office/drawing/2014/chart" uri="{C3380CC4-5D6E-409C-BE32-E72D297353CC}">
              <c16:uniqueId val="{00000002-EE1F-4471-9314-081C0E37FEBE}"/>
            </c:ext>
          </c:extLst>
        </c:ser>
        <c:ser>
          <c:idx val="2"/>
          <c:order val="3"/>
          <c:tx>
            <c:strRef>
              <c:f>'Monthly DPPM(YANTAT)'!$H$1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DPPM(YANTAT)'!$A$3:$A$48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DPPM(YANTAT)'!$H$3:$H$48</c:f>
              <c:numCache>
                <c:formatCode>0</c:formatCode>
                <c:ptCount val="37"/>
                <c:pt idx="0">
                  <c:v>0</c:v>
                </c:pt>
                <c:pt idx="1">
                  <c:v>0</c:v>
                </c:pt>
                <c:pt idx="2">
                  <c:v>0</c:v>
                </c:pt>
                <c:pt idx="3">
                  <c:v>0</c:v>
                </c:pt>
                <c:pt idx="4">
                  <c:v>0</c:v>
                </c:pt>
                <c:pt idx="5">
                  <c:v>0</c:v>
                </c:pt>
                <c:pt idx="6">
                  <c:v>0</c:v>
                </c:pt>
                <c:pt idx="7">
                  <c:v>0</c:v>
                </c:pt>
                <c:pt idx="8">
                  <c:v>0</c:v>
                </c:pt>
                <c:pt idx="9">
                  <c:v>150.18961438816504</c:v>
                </c:pt>
                <c:pt idx="10">
                  <c:v>52.290999411726261</c:v>
                </c:pt>
                <c:pt idx="11">
                  <c:v>37.58586019939299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38.963569062926162</c:v>
                </c:pt>
                <c:pt idx="28">
                  <c:v>71.296164266362467</c:v>
                </c:pt>
                <c:pt idx="29">
                  <c:v>93.3184023889511</c:v>
                </c:pt>
                <c:pt idx="30">
                  <c:v>87.966220971147081</c:v>
                </c:pt>
                <c:pt idx="31">
                  <c:v>47.771461329002051</c:v>
                </c:pt>
                <c:pt idx="32">
                  <c:v>46.853769385747079</c:v>
                </c:pt>
                <c:pt idx="33">
                  <c:v>0</c:v>
                </c:pt>
                <c:pt idx="34">
                  <c:v>0</c:v>
                </c:pt>
                <c:pt idx="35">
                  <c:v>0</c:v>
                </c:pt>
                <c:pt idx="36">
                  <c:v>0</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39130840"/>
        <c:axId val="156603008"/>
      </c:lineChart>
      <c:catAx>
        <c:axId val="439130840"/>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6603008"/>
        <c:crosses val="autoZero"/>
        <c:auto val="1"/>
        <c:lblAlgn val="ctr"/>
        <c:lblOffset val="100"/>
        <c:tickLblSkip val="1"/>
        <c:tickMarkSkip val="1"/>
        <c:noMultiLvlLbl val="0"/>
      </c:catAx>
      <c:valAx>
        <c:axId val="156603008"/>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8291912326529585"/>
              <c:y val="0.40377486126277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30840"/>
        <c:crosses val="autoZero"/>
        <c:crossBetween val="between"/>
      </c:valAx>
      <c:catAx>
        <c:axId val="439612392"/>
        <c:scaling>
          <c:orientation val="maxMin"/>
        </c:scaling>
        <c:delete val="1"/>
        <c:axPos val="b"/>
        <c:numFmt formatCode="General" sourceLinked="1"/>
        <c:majorTickMark val="out"/>
        <c:minorTickMark val="none"/>
        <c:tickLblPos val="none"/>
        <c:crossAx val="439593080"/>
        <c:crosses val="autoZero"/>
        <c:auto val="1"/>
        <c:lblAlgn val="ctr"/>
        <c:lblOffset val="100"/>
        <c:noMultiLvlLbl val="0"/>
      </c:catAx>
      <c:valAx>
        <c:axId val="439593080"/>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1.1683902324024747E-2"/>
              <c:y val="0.34456326566509693"/>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612392"/>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13384891242890543"/>
          <c:w val="0.60417396838686632"/>
          <c:h val="0.64733796609252903"/>
        </c:manualLayout>
      </c:layout>
      <c:barChart>
        <c:barDir val="col"/>
        <c:grouping val="clustered"/>
        <c:varyColors val="0"/>
        <c:ser>
          <c:idx val="0"/>
          <c:order val="0"/>
          <c:tx>
            <c:strRef>
              <c:f>'Monthly PPM (NPI)'!$B$1</c:f>
              <c:strCache>
                <c:ptCount val="1"/>
                <c:pt idx="0">
                  <c:v>Goods Receipt</c:v>
                </c:pt>
              </c:strCache>
            </c:strRef>
          </c:tx>
          <c:spPr>
            <a:solidFill>
              <a:srgbClr val="1F497D">
                <a:lumMod val="40000"/>
                <a:lumOff val="60000"/>
              </a:srgbClr>
            </a:solidFill>
            <a:ln w="25400">
              <a:noFill/>
              <a:prstDash val="solid"/>
            </a:ln>
          </c:spPr>
          <c:invertIfNegative val="0"/>
          <c:cat>
            <c:strRef>
              <c:f>'Monthly PPM (NPI)'!$A$3:$A$14</c:f>
              <c:strCache>
                <c:ptCount val="4"/>
                <c:pt idx="0">
                  <c:v>4/2019</c:v>
                </c:pt>
                <c:pt idx="1">
                  <c:v>3/2019</c:v>
                </c:pt>
                <c:pt idx="2">
                  <c:v>2/2019</c:v>
                </c:pt>
                <c:pt idx="3">
                  <c:v>1/2019</c:v>
                </c:pt>
              </c:strCache>
            </c:strRef>
          </c:cat>
          <c:val>
            <c:numRef>
              <c:f>'Monthly PPM (NPI)'!$B$3:$B$14</c:f>
              <c:numCache>
                <c:formatCode>#,##0\ "EA"</c:formatCode>
                <c:ptCount val="4"/>
                <c:pt idx="0">
                  <c:v>154</c:v>
                </c:pt>
                <c:pt idx="1">
                  <c:v>452</c:v>
                </c:pt>
                <c:pt idx="2">
                  <c:v>130</c:v>
                </c:pt>
                <c:pt idx="3">
                  <c:v>279</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521520"/>
        <c:axId val="439521904"/>
      </c:barChart>
      <c:lineChart>
        <c:grouping val="standard"/>
        <c:varyColors val="0"/>
        <c:ser>
          <c:idx val="1"/>
          <c:order val="1"/>
          <c:tx>
            <c:strRef>
              <c:f>'Monthly PPM (NPI)'!$E$1</c:f>
              <c:strCache>
                <c:ptCount val="1"/>
                <c:pt idx="0">
                  <c:v>Monthly PPM</c:v>
                </c:pt>
              </c:strCache>
            </c:strRef>
          </c:tx>
          <c:spPr>
            <a:ln w="38100">
              <a:solidFill>
                <a:schemeClr val="tx1"/>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(NPI)'!$E$3:$E$14</c:f>
              <c:numCache>
                <c:formatCode>#,##0</c:formatCode>
                <c:ptCount val="4"/>
                <c:pt idx="0">
                  <c:v>0</c:v>
                </c:pt>
                <c:pt idx="1">
                  <c:v>0</c:v>
                </c:pt>
                <c:pt idx="2">
                  <c:v>0</c:v>
                </c:pt>
                <c:pt idx="3" formatCode="0">
                  <c:v>7168.4587813620074</c:v>
                </c:pt>
              </c:numCache>
            </c:numRef>
          </c:val>
          <c:smooth val="0"/>
          <c:extLst>
            <c:ext xmlns:c16="http://schemas.microsoft.com/office/drawing/2014/chart" uri="{C3380CC4-5D6E-409C-BE32-E72D297353CC}">
              <c16:uniqueId val="{00000001-EE1F-4471-9314-081C0E37FEBE}"/>
            </c:ext>
          </c:extLst>
        </c:ser>
        <c:ser>
          <c:idx val="4"/>
          <c:order val="2"/>
          <c:tx>
            <c:strRef>
              <c:f>'Monthly PPM (NPI)'!$G$1</c:f>
              <c:strCache>
                <c:ptCount val="1"/>
                <c:pt idx="0">
                  <c:v>Goal</c:v>
                </c:pt>
              </c:strCache>
            </c:strRef>
          </c:tx>
          <c:spPr>
            <a:ln w="38100">
              <a:solidFill>
                <a:srgbClr val="00B050"/>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(NPI)'!$G$3:$G$14</c:f>
              <c:numCache>
                <c:formatCode>[$-409]mmmm\-yy;@</c:formatCode>
                <c:ptCount val="4"/>
                <c:pt idx="0">
                  <c:v>1250</c:v>
                </c:pt>
                <c:pt idx="1">
                  <c:v>1250</c:v>
                </c:pt>
                <c:pt idx="2">
                  <c:v>1250</c:v>
                </c:pt>
                <c:pt idx="3">
                  <c:v>1250</c:v>
                </c:pt>
              </c:numCache>
            </c:numRef>
          </c:val>
          <c:smooth val="0"/>
          <c:extLst>
            <c:ext xmlns:c16="http://schemas.microsoft.com/office/drawing/2014/chart" uri="{C3380CC4-5D6E-409C-BE32-E72D297353CC}">
              <c16:uniqueId val="{00000002-EE1F-4471-9314-081C0E37FEBE}"/>
            </c:ext>
          </c:extLst>
        </c:ser>
        <c:ser>
          <c:idx val="2"/>
          <c:order val="3"/>
          <c:tx>
            <c:strRef>
              <c:f>'Monthly PPM (NPI)'!$H$1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PPM (NPI)'!$A$3:$A$14</c:f>
              <c:strCache>
                <c:ptCount val="4"/>
                <c:pt idx="0">
                  <c:v>4/2019</c:v>
                </c:pt>
                <c:pt idx="1">
                  <c:v>3/2019</c:v>
                </c:pt>
                <c:pt idx="2">
                  <c:v>2/2019</c:v>
                </c:pt>
                <c:pt idx="3">
                  <c:v>1/2019</c:v>
                </c:pt>
              </c:strCache>
            </c:strRef>
          </c:cat>
          <c:val>
            <c:numRef>
              <c:f>'Monthly PPM (NPI)'!$H$3:$H$14</c:f>
              <c:numCache>
                <c:formatCode>0</c:formatCode>
                <c:ptCount val="4"/>
                <c:pt idx="0">
                  <c:v>0</c:v>
                </c:pt>
                <c:pt idx="1">
                  <c:v>2322.8803716608595</c:v>
                </c:pt>
                <c:pt idx="2">
                  <c:v>4889.9755501222489</c:v>
                </c:pt>
                <c:pt idx="3">
                  <c:v>7168.4587813620074</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40124296"/>
        <c:axId val="440124680"/>
      </c:lineChart>
      <c:catAx>
        <c:axId val="44012429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124680"/>
        <c:crosses val="autoZero"/>
        <c:auto val="1"/>
        <c:lblAlgn val="ctr"/>
        <c:lblOffset val="100"/>
        <c:tickLblSkip val="1"/>
        <c:tickMarkSkip val="1"/>
        <c:noMultiLvlLbl val="0"/>
      </c:catAx>
      <c:valAx>
        <c:axId val="440124680"/>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124296"/>
        <c:crosses val="autoZero"/>
        <c:crossBetween val="between"/>
      </c:valAx>
      <c:catAx>
        <c:axId val="439521520"/>
        <c:scaling>
          <c:orientation val="maxMin"/>
        </c:scaling>
        <c:delete val="1"/>
        <c:axPos val="b"/>
        <c:numFmt formatCode="General" sourceLinked="1"/>
        <c:majorTickMark val="out"/>
        <c:minorTickMark val="none"/>
        <c:tickLblPos val="none"/>
        <c:crossAx val="439521904"/>
        <c:crosses val="autoZero"/>
        <c:auto val="1"/>
        <c:lblAlgn val="ctr"/>
        <c:lblOffset val="100"/>
        <c:noMultiLvlLbl val="0"/>
      </c:catAx>
      <c:valAx>
        <c:axId val="439521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521520"/>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High Risk</a:t>
            </a:r>
            <a:r>
              <a:rPr lang="en-US" baseline="0"/>
              <a:t> </a:t>
            </a:r>
            <a:r>
              <a:rPr lang="en-US"/>
              <a:t>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20560434988080445"/>
          <c:w val="0.75540190146931763"/>
          <c:h val="0.57558248467494078"/>
        </c:manualLayout>
      </c:layout>
      <c:barChart>
        <c:barDir val="col"/>
        <c:grouping val="clustered"/>
        <c:varyColors val="0"/>
        <c:ser>
          <c:idx val="0"/>
          <c:order val="0"/>
          <c:tx>
            <c:strRef>
              <c:f>'High Risk PPM'!$B$1</c:f>
              <c:strCache>
                <c:ptCount val="1"/>
                <c:pt idx="0">
                  <c:v>Goods Receipt</c:v>
                </c:pt>
              </c:strCache>
            </c:strRef>
          </c:tx>
          <c:spPr>
            <a:solidFill>
              <a:srgbClr val="1F497D">
                <a:lumMod val="40000"/>
                <a:lumOff val="60000"/>
              </a:srgbClr>
            </a:solidFill>
            <a:ln w="25400">
              <a:noFill/>
              <a:prstDash val="solid"/>
            </a:ln>
          </c:spPr>
          <c:invertIfNegative val="0"/>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PPM'!$B$26:$B$38</c:f>
              <c:numCache>
                <c:formatCode>#,##0\ "EA"</c:formatCode>
                <c:ptCount val="13"/>
                <c:pt idx="0">
                  <c:v>0</c:v>
                </c:pt>
                <c:pt idx="1">
                  <c:v>0</c:v>
                </c:pt>
                <c:pt idx="2">
                  <c:v>0</c:v>
                </c:pt>
                <c:pt idx="3">
                  <c:v>0</c:v>
                </c:pt>
                <c:pt idx="4">
                  <c:v>0</c:v>
                </c:pt>
                <c:pt idx="5">
                  <c:v>0</c:v>
                </c:pt>
                <c:pt idx="6">
                  <c:v>0</c:v>
                </c:pt>
                <c:pt idx="7">
                  <c:v>0</c:v>
                </c:pt>
                <c:pt idx="8">
                  <c:v>0</c:v>
                </c:pt>
                <c:pt idx="9">
                  <c:v>0</c:v>
                </c:pt>
                <c:pt idx="10">
                  <c:v>0</c:v>
                </c:pt>
                <c:pt idx="11">
                  <c:v>0</c:v>
                </c:pt>
                <c:pt idx="12">
                  <c:v>8951</c:v>
                </c:pt>
              </c:numCache>
            </c:numRef>
          </c:val>
          <c:extLst>
            <c:ext xmlns:c16="http://schemas.microsoft.com/office/drawing/2014/chart" uri="{C3380CC4-5D6E-409C-BE32-E72D297353CC}">
              <c16:uniqueId val="{00000000-A258-4C4C-94BF-58B078EB9779}"/>
            </c:ext>
          </c:extLst>
        </c:ser>
        <c:dLbls>
          <c:showLegendKey val="0"/>
          <c:showVal val="0"/>
          <c:showCatName val="0"/>
          <c:showSerName val="0"/>
          <c:showPercent val="0"/>
          <c:showBubbleSize val="0"/>
        </c:dLbls>
        <c:gapWidth val="150"/>
        <c:axId val="439177504"/>
        <c:axId val="440687904"/>
      </c:barChart>
      <c:lineChart>
        <c:grouping val="standard"/>
        <c:varyColors val="0"/>
        <c:ser>
          <c:idx val="1"/>
          <c:order val="1"/>
          <c:tx>
            <c:strRef>
              <c:f>'High Risk PPM'!$E$1</c:f>
              <c:strCache>
                <c:ptCount val="1"/>
                <c:pt idx="0">
                  <c:v>Monthly PPM</c:v>
                </c:pt>
              </c:strCache>
            </c:strRef>
          </c:tx>
          <c:spPr>
            <a:ln w="38100">
              <a:solidFill>
                <a:schemeClr val="tx1"/>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PPM'!$E$26:$E$38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223.43872193051055</c:v>
                </c:pt>
              </c:numCache>
            </c:numRef>
          </c:val>
          <c:smooth val="0"/>
          <c:extLst>
            <c:ext xmlns:c16="http://schemas.microsoft.com/office/drawing/2014/chart" uri="{C3380CC4-5D6E-409C-BE32-E72D297353CC}">
              <c16:uniqueId val="{00000001-A258-4C4C-94BF-58B078EB9779}"/>
            </c:ext>
          </c:extLst>
        </c:ser>
        <c:ser>
          <c:idx val="4"/>
          <c:order val="2"/>
          <c:tx>
            <c:strRef>
              <c:f>'High Risk PPM'!$G$1</c:f>
              <c:strCache>
                <c:ptCount val="1"/>
                <c:pt idx="0">
                  <c:v>October-00</c:v>
                </c:pt>
              </c:strCache>
            </c:strRef>
          </c:tx>
          <c:spPr>
            <a:ln w="38100">
              <a:solidFill>
                <a:srgbClr val="00B050"/>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PPM'!$G$26:$G$38</c:f>
              <c:numCache>
                <c:formatCode>[$-409]mmmm\-yy;@</c:formatCode>
                <c:ptCount val="13"/>
                <c:pt idx="0">
                  <c:v>300</c:v>
                </c:pt>
                <c:pt idx="1">
                  <c:v>300</c:v>
                </c:pt>
                <c:pt idx="2">
                  <c:v>300</c:v>
                </c:pt>
                <c:pt idx="3">
                  <c:v>300</c:v>
                </c:pt>
                <c:pt idx="4">
                  <c:v>300</c:v>
                </c:pt>
                <c:pt idx="5">
                  <c:v>300</c:v>
                </c:pt>
                <c:pt idx="6">
                  <c:v>300</c:v>
                </c:pt>
                <c:pt idx="7">
                  <c:v>300</c:v>
                </c:pt>
                <c:pt idx="8">
                  <c:v>300</c:v>
                </c:pt>
                <c:pt idx="9">
                  <c:v>300</c:v>
                </c:pt>
                <c:pt idx="10">
                  <c:v>300</c:v>
                </c:pt>
                <c:pt idx="11">
                  <c:v>300</c:v>
                </c:pt>
                <c:pt idx="12">
                  <c:v>300</c:v>
                </c:pt>
              </c:numCache>
            </c:numRef>
          </c:val>
          <c:smooth val="0"/>
          <c:extLst>
            <c:ext xmlns:c16="http://schemas.microsoft.com/office/drawing/2014/chart" uri="{C3380CC4-5D6E-409C-BE32-E72D297353CC}">
              <c16:uniqueId val="{00000002-A258-4C4C-94BF-58B078EB9779}"/>
            </c:ext>
          </c:extLst>
        </c:ser>
        <c:ser>
          <c:idx val="2"/>
          <c:order val="3"/>
          <c:tx>
            <c:strRef>
              <c:f>'High Risk PPM'!$H$1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PPM'!$H$26:$H$38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140.06910075637316</c:v>
                </c:pt>
              </c:numCache>
            </c:numRef>
          </c:val>
          <c:smooth val="0"/>
          <c:extLst>
            <c:ext xmlns:c16="http://schemas.microsoft.com/office/drawing/2014/chart" uri="{C3380CC4-5D6E-409C-BE32-E72D297353CC}">
              <c16:uniqueId val="{00000004-A258-4C4C-94BF-58B078EB9779}"/>
            </c:ext>
          </c:extLst>
        </c:ser>
        <c:dLbls>
          <c:showLegendKey val="0"/>
          <c:showVal val="0"/>
          <c:showCatName val="0"/>
          <c:showSerName val="0"/>
          <c:showPercent val="0"/>
          <c:showBubbleSize val="0"/>
        </c:dLbls>
        <c:marker val="1"/>
        <c:smooth val="0"/>
        <c:axId val="440585832"/>
        <c:axId val="440086912"/>
      </c:lineChart>
      <c:catAx>
        <c:axId val="440585832"/>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244904953281521"/>
              <c:y val="0.87709237927389794"/>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086912"/>
        <c:crosses val="autoZero"/>
        <c:auto val="1"/>
        <c:lblAlgn val="ctr"/>
        <c:lblOffset val="100"/>
        <c:tickLblSkip val="1"/>
        <c:tickMarkSkip val="1"/>
        <c:noMultiLvlLbl val="0"/>
      </c:catAx>
      <c:valAx>
        <c:axId val="440086912"/>
        <c:scaling>
          <c:orientation val="minMax"/>
          <c:min val="0"/>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585832"/>
        <c:crosses val="autoZero"/>
        <c:crossBetween val="between"/>
      </c:valAx>
      <c:catAx>
        <c:axId val="439177504"/>
        <c:scaling>
          <c:orientation val="maxMin"/>
        </c:scaling>
        <c:delete val="1"/>
        <c:axPos val="b"/>
        <c:numFmt formatCode="General" sourceLinked="1"/>
        <c:majorTickMark val="out"/>
        <c:minorTickMark val="none"/>
        <c:tickLblPos val="none"/>
        <c:crossAx val="440687904"/>
        <c:crosses val="autoZero"/>
        <c:auto val="1"/>
        <c:lblAlgn val="ctr"/>
        <c:lblOffset val="100"/>
        <c:noMultiLvlLbl val="0"/>
      </c:catAx>
      <c:valAx>
        <c:axId val="440687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77504"/>
        <c:crosses val="max"/>
        <c:crossBetween val="between"/>
      </c:valAx>
      <c:spPr>
        <a:no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9.gif"/><Relationship Id="rId5" Type="http://schemas.openxmlformats.org/officeDocument/2006/relationships/image" Target="../media/image8.gi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177513</xdr:colOff>
      <xdr:row>49</xdr:row>
      <xdr:rowOff>29632</xdr:rowOff>
    </xdr:from>
    <xdr:to>
      <xdr:col>8</xdr:col>
      <xdr:colOff>0</xdr:colOff>
      <xdr:row>75</xdr:row>
      <xdr:rowOff>32354</xdr:rowOff>
    </xdr:to>
    <xdr:graphicFrame macro="">
      <xdr:nvGraphicFramePr>
        <xdr:cNvPr id="2663731" name="Chart 2">
          <a:extLst>
            <a:ext uri="{FF2B5EF4-FFF2-40B4-BE49-F238E27FC236}">
              <a16:creationId xmlns:a16="http://schemas.microsoft.com/office/drawing/2014/main" id="{00000000-0008-0000-0000-000033A52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804575</xdr:colOff>
      <xdr:row>16</xdr:row>
      <xdr:rowOff>124883</xdr:rowOff>
    </xdr:from>
    <xdr:to>
      <xdr:col>7</xdr:col>
      <xdr:colOff>31751</xdr:colOff>
      <xdr:row>42</xdr:row>
      <xdr:rowOff>127605</xdr:rowOff>
    </xdr:to>
    <xdr:graphicFrame macro="">
      <xdr:nvGraphicFramePr>
        <xdr:cNvPr id="2" name="Chart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0.27137</cdr:x>
      <cdr:y>0.018</cdr:y>
    </cdr:from>
    <cdr:to>
      <cdr:x>0.78431</cdr:x>
      <cdr:y>0.12555</cdr:y>
    </cdr:to>
    <cdr:sp macro="" textlink="'Monthly PPM (NPI)'!#REF!">
      <cdr:nvSpPr>
        <cdr:cNvPr id="12309" name="Text Box 21"/>
        <cdr:cNvSpPr txBox="1">
          <a:spLocks xmlns:a="http://schemas.openxmlformats.org/drawingml/2006/main" noChangeArrowheads="1" noTextEdit="1"/>
        </cdr:cNvSpPr>
      </cdr:nvSpPr>
      <cdr:spPr bwMode="auto">
        <a:xfrm xmlns:a="http://schemas.openxmlformats.org/drawingml/2006/main">
          <a:off x="2614635" y="88958"/>
          <a:ext cx="4942149" cy="5315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zh-CN"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806086</xdr:colOff>
      <xdr:row>65</xdr:row>
      <xdr:rowOff>73479</xdr:rowOff>
    </xdr:from>
    <xdr:to>
      <xdr:col>7</xdr:col>
      <xdr:colOff>752746</xdr:colOff>
      <xdr:row>91</xdr:row>
      <xdr:rowOff>76201</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203200</xdr:colOff>
      <xdr:row>1</xdr:row>
      <xdr:rowOff>44450</xdr:rowOff>
    </xdr:from>
    <xdr:to>
      <xdr:col>9</xdr:col>
      <xdr:colOff>2377718</xdr:colOff>
      <xdr:row>1</xdr:row>
      <xdr:rowOff>1263650</xdr:rowOff>
    </xdr:to>
    <xdr:pic>
      <xdr:nvPicPr>
        <xdr:cNvPr id="2" name="Picture 2" descr="cid:image022.jpg@01D97DAE.54CBE390">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2" t="2779" r="-292" b="30555"/>
        <a:stretch/>
      </xdr:blipFill>
      <xdr:spPr bwMode="auto">
        <a:xfrm>
          <a:off x="10267950" y="419100"/>
          <a:ext cx="2174518" cy="1219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2</xdr:row>
      <xdr:rowOff>76200</xdr:rowOff>
    </xdr:from>
    <xdr:to>
      <xdr:col>9</xdr:col>
      <xdr:colOff>2385822</xdr:colOff>
      <xdr:row>2</xdr:row>
      <xdr:rowOff>1904066</xdr:rowOff>
    </xdr:to>
    <xdr:pic>
      <xdr:nvPicPr>
        <xdr:cNvPr id="4" name="Picture 9" descr="cid:image009.jpg@01D9C5E9.E6FECB50">
          <a:extLst>
            <a:ext uri="{FF2B5EF4-FFF2-40B4-BE49-F238E27FC236}">
              <a16:creationId xmlns:a16="http://schemas.microsoft.com/office/drawing/2014/main" id="{00000000-0008-0000-0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37900" y="1790700"/>
          <a:ext cx="2176272" cy="182786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393702</xdr:colOff>
      <xdr:row>3</xdr:row>
      <xdr:rowOff>6350</xdr:rowOff>
    </xdr:from>
    <xdr:to>
      <xdr:col>9</xdr:col>
      <xdr:colOff>2034364</xdr:colOff>
      <xdr:row>3</xdr:row>
      <xdr:rowOff>2101849</xdr:rowOff>
    </xdr:to>
    <xdr:pic>
      <xdr:nvPicPr>
        <xdr:cNvPr id="3" name="Picture 2">
          <a:extLst>
            <a:ext uri="{FF2B5EF4-FFF2-40B4-BE49-F238E27FC236}">
              <a16:creationId xmlns:a16="http://schemas.microsoft.com/office/drawing/2014/main" id="{4354E60D-69B7-4001-873A-1B961F50F9C4}"/>
            </a:ext>
          </a:extLst>
        </xdr:cNvPr>
        <xdr:cNvPicPr>
          <a:picLocks noChangeAspect="1"/>
        </xdr:cNvPicPr>
      </xdr:nvPicPr>
      <xdr:blipFill>
        <a:blip xmlns:r="http://schemas.openxmlformats.org/officeDocument/2006/relationships" r:embed="rId3"/>
        <a:stretch>
          <a:fillRect/>
        </a:stretch>
      </xdr:blipFill>
      <xdr:spPr>
        <a:xfrm>
          <a:off x="11309352" y="3702050"/>
          <a:ext cx="1640662" cy="20954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20955</xdr:colOff>
      <xdr:row>1</xdr:row>
      <xdr:rowOff>0</xdr:rowOff>
    </xdr:from>
    <xdr:ext cx="116086" cy="123825"/>
    <xdr:pic macro="[1]!DesignIconClicked">
      <xdr:nvPicPr>
        <xdr:cNvPr id="2" name="BExW253QPOZK9KW8BJC3LBXGCG2N" descr="Y5HX37BEUWSN1NEFJKZJXI3SX" hidden="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376925"/>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 name="BEx973S463FCQVJ7QDFBUIU0WJ3F" descr="ZQTVYL8DCSADVT0QMRXFLU0TR" hidden="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 name="BExRZO0PLWWMCLGRH7EH6UXYWGAJ" descr="9D4GQ34QB727H10MA3SSAR2R9" hidden="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 name="BEx5FXJGJOT93D0J2IRJ3985IUMI"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6" name="BEx3RTMHAR35NUAAK49TV6NU7EPA" descr="QFXLG4ZCXTRQSJYFCKJ58G9N8" hidden="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7" name="BExS8T38WLC2R738ZC7BDJQAKJAJ" descr="MRI962L5PB0E0YWXCIBN82VJH" hidden="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8" name="BEx5F64BJ6DCM4EJH81D5ZFNPZ0V" descr="7DJ9FILZD2YPS6X1JBP9E76TU" hidden="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9" name="BExQEXXHA3EEXR44LT6RKCDWM6ZT" hidden="1">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10" name="BEx1X6AMHV6ZK3UJB2BXIJTJHYJU" descr="OALR4L95ELQLZ1Y1LETHM1CS9" hidden="1">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11" name="BExSDIVCE09QKG3CT52PHCS6ZJ09" descr="9F076L7EQCF2COMMGCQG6BQGU" hidden="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2" name="BEx1QZGQZBAWJ8591VXEIPUOVS7X" descr="MEW27CPIFG44B7E7HEQUUF5QF" hidden="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3" name="BExMF7LICJLPXSHM63A6EQ79YQKG" descr="U084VZL15IMB1OFRRAY6GVKAE" hidden="1">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4" name="BExS343F8GCKP6HTF9Y97L133DX8" descr="ZRF0KB1IYQSNV63CTXT25G67G"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5" name="BExZMRC09W87CY4B73NPZMNH21AH" descr="78CUMI0OVLYJRSDRQ3V2YX812"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6" name="BExZXVFJ4DY4I24AARDT4AMP6EN1" descr="TXSMH2MTH86CYKA26740RQPUC"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7" name="BExOCUIOFQWUGTBU5ESTW3EYEP5C" descr="9BNF49V0R6VVYPHEVMJ3ABDQZ"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8" name="BExU65O9OE4B4MQ2A3OYH13M8BZJ" descr="3INNIMMPDBB0JF37L81M6ID21"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9" name="BExOPRCR0UW7TKXSV5WDTL348FGL" descr="S9JM17GP1802LHN4GT14BJYIC"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0" name="BEx5OESAY2W8SEGI3TSB65EHJ04B" descr="9CN2Y88X8WYV1HWZG1QILY9BK"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1" name="BExGMWEQ2BYRY9BAO5T1X850MJN1" descr="AZ9ST0XDIOP50HSUFO5V31BR0"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22" name="BExW253QPOZK9KW8BJC3LBXGCG2N" descr="Y5HX37BEUWSN1NEFJKZJXI3SX"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78650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3" name="BEx973S463FCQVJ7QDFBUIU0WJ3F" descr="ZQTVYL8DCSADVT0QMRXFLU0TR"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4" name="BExRZO0PLWWMCLGRH7EH6UXYWGAJ" descr="9D4GQ34QB727H10MA3SSAR2R9"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5" name="BEx5FXJGJOT93D0J2IRJ3985IUMI"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26" name="BEx3RTMHAR35NUAAK49TV6NU7EPA" descr="QFXLG4ZCXTRQSJYFCKJ58G9N8" hidden="1">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7" name="BExS8T38WLC2R738ZC7BDJQAKJAJ" descr="MRI962L5PB0E0YWXCIBN82VJH" hidden="1">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8" name="BEx5F64BJ6DCM4EJH81D5ZFNPZ0V" descr="7DJ9FILZD2YPS6X1JBP9E76TU" hidden="1">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9" name="BExQEXXHA3EEXR44LT6RKCDWM6ZT" hidden="1">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30" name="BEx1X6AMHV6ZK3UJB2BXIJTJHYJU" descr="OALR4L95ELQLZ1Y1LETHM1CS9" hidden="1">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31" name="BExSDIVCE09QKG3CT52PHCS6ZJ09" descr="9F076L7EQCF2COMMGCQG6BQGU" hidden="1">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2" name="BEx1QZGQZBAWJ8591VXEIPUOVS7X" descr="MEW27CPIFG44B7E7HEQUUF5QF" hidden="1">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3" name="BExMF7LICJLPXSHM63A6EQ79YQKG" descr="U084VZL15IMB1OFRRAY6GVKAE" hidden="1">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4" name="BExS343F8GCKP6HTF9Y97L133DX8" descr="ZRF0KB1IYQSNV63CTXT25G67G" hidden="1">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5" name="BExZMRC09W87CY4B73NPZMNH21AH" descr="78CUMI0OVLYJRSDRQ3V2YX812" hidden="1">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6" name="BExZXVFJ4DY4I24AARDT4AMP6EN1" descr="TXSMH2MTH86CYKA26740RQPUC" hidden="1">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439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7" name="BExOCUIOFQWUGTBU5ESTW3EYEP5C" descr="9BNF49V0R6VVYPHEVMJ3ABDQZ" hidden="1">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8" name="BExU65O9OE4B4MQ2A3OYH13M8BZJ" descr="3INNIMMPDBB0JF37L81M6ID21" hidden="1">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9" name="BExOPRCR0UW7TKXSV5WDTL348FGL" descr="S9JM17GP1802LHN4GT14BJYIC" hidden="1">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0" name="BEx5OESAY2W8SEGI3TSB65EHJ04B" descr="9CN2Y88X8WYV1HWZG1QILY9BK" hidden="1">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1" name="BExGMWEQ2BYRY9BAO5T1X850MJN1" descr="AZ9ST0XDIOP50HSUFO5V31BR0" hidden="1">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42" name="BExW253QPOZK9KW8BJC3LBXGCG2N" descr="Y5HX37BEUWSN1NEFJKZJXI3SX" hidden="1">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3905" y="20183475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3" name="BEx973S463FCQVJ7QDFBUIU0WJ3F" descr="ZQTVYL8DCSADVT0QMRXFLU0TR" hidden="1">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4" name="BEx5FXJGJOT93D0J2IRJ3985IUMI" hidden="1">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5" name="BEx3RTMHAR35NUAAK49TV6NU7EPA" descr="QFXLG4ZCXTRQSJYFCKJ58G9N8" hidden="1">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6" name="BExS8T38WLC2R738ZC7BDJQAKJAJ" descr="MRI962L5PB0E0YWXCIBN82VJH" hidden="1">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7" name="BEx5F64BJ6DCM4EJH81D5ZFNPZ0V" descr="7DJ9FILZD2YPS6X1JBP9E76TU" hidden="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8" name="BExQEXXHA3EEXR44LT6RKCDWM6ZT" hidden="1">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9" name="BExSDIVCE09QKG3CT52PHCS6ZJ09" descr="9F076L7EQCF2COMMGCQG6BQGU" hidden="1">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0" name="BExOPRCR0UW7TKXSV5WDTL348FGL" descr="S9JM17GP1802LHN4GT14BJYIC" hidden="1">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1" name="BEx5OESAY2W8SEGI3TSB65EHJ04B" descr="9CN2Y88X8WYV1HWZG1QILY9BK" hidden="1">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2" name="BExGMWEQ2BYRY9BAO5T1X850MJN1" descr="AZ9ST0XDIOP50HSUFO5V31BR0" hidden="1">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3" name="BExS8T38WLC2R738ZC7BDJQAKJAJ" descr="MRI962L5PB0E0YWXCIBN82VJH" hidden="1">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4" name="BExOPRCR0UW7TKXSV5WDTL348FGL" descr="S9JM17GP1802LHN4GT14BJYIC" hidden="1">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5" name="BExS8T38WLC2R738ZC7BDJQAKJAJ" descr="MRI962L5PB0E0YWXCIBN82VJH" hidden="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6" name="BExOPRCR0UW7TKXSV5WDTL348FGL" descr="S9JM17GP1802LHN4GT14BJYIC" hidden="1">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7" name="BExS8T38WLC2R738ZC7BDJQAKJAJ" descr="MRI962L5PB0E0YWXCIBN82VJH" hidden="1">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8" name="BExOPRCR0UW7TKXSV5WDTL348FGL" descr="S9JM17GP1802LHN4GT14BJYIC" hidden="1">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59" name="BExRZO0PLWWMCLGRH7EH6UXYWGAJ" descr="9D4GQ34QB727H10MA3SSAR2R9" hidden="1">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0" name="BEx1QZGQZBAWJ8591VXEIPUOVS7X" descr="MEW27CPIFG44B7E7HEQUUF5QF" hidden="1">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1" name="BExRZO0PLWWMCLGRH7EH6UXYWGAJ" descr="9D4GQ34QB727H10MA3SSAR2R9" hidden="1">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2" name="BEx1QZGQZBAWJ8591VXEIPUOVS7X" descr="MEW27CPIFG44B7E7HEQUUF5QF" hidden="1">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3" name="BExRZO0PLWWMCLGRH7EH6UXYWGAJ" descr="9D4GQ34QB727H10MA3SSAR2R9" hidden="1">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4" name="BEx1QZGQZBAWJ8591VXEIPUOVS7X" descr="MEW27CPIFG44B7E7HEQUUF5QF" hidden="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5" name="BExRZO0PLWWMCLGRH7EH6UXYWGAJ" descr="9D4GQ34QB727H10MA3SSAR2R9" hidden="1">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6" name="BEx1QZGQZBAWJ8591VXEIPUOVS7X" descr="MEW27CPIFG44B7E7HEQUUF5QF" hidden="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7" name="BExRZO0PLWWMCLGRH7EH6UXYWGAJ" descr="9D4GQ34QB727H10MA3SSAR2R9" hidden="1">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8" name="BEx1QZGQZBAWJ8591VXEIPUOVS7X" descr="MEW27CPIFG44B7E7HEQUUF5QF" hidden="1">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9" name="BExRZO0PLWWMCLGRH7EH6UXYWGAJ" descr="9D4GQ34QB727H10MA3SSAR2R9" hidden="1">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0" name="BEx1QZGQZBAWJ8591VXEIPUOVS7X" descr="MEW27CPIFG44B7E7HEQUUF5QF" hidden="1">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1" name="BExRZO0PLWWMCLGRH7EH6UXYWGAJ" descr="9D4GQ34QB727H10MA3SSAR2R9" hidden="1">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2" name="BEx1QZGQZBAWJ8591VXEIPUOVS7X" descr="MEW27CPIFG44B7E7HEQUUF5QF" hidden="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3" name="BExRZO0PLWWMCLGRH7EH6UXYWGAJ" descr="9D4GQ34QB727H10MA3SSAR2R9" hidden="1">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4" name="BEx1QZGQZBAWJ8591VXEIPUOVS7X" descr="MEW27CPIFG44B7E7HEQUUF5QF" hidden="1">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5" name="BExRZO0PLWWMCLGRH7EH6UXYWGAJ" descr="9D4GQ34QB727H10MA3SSAR2R9" hidden="1">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6" name="BEx1QZGQZBAWJ8591VXEIPUOVS7X" descr="MEW27CPIFG44B7E7HEQUUF5QF" hidden="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7" name="BExRZO0PLWWMCLGRH7EH6UXYWGAJ" descr="9D4GQ34QB727H10MA3SSAR2R9" hidden="1">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8" name="BEx1QZGQZBAWJ8591VXEIPUOVS7X" descr="MEW27CPIFG44B7E7HEQUUF5QF" hidden="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0</xdr:row>
      <xdr:rowOff>0</xdr:rowOff>
    </xdr:from>
    <xdr:ext cx="47625" cy="47625"/>
    <xdr:pic macro="[1]!DesignIconClicked">
      <xdr:nvPicPr>
        <xdr:cNvPr id="2" name="BExMO7VFCN4EL59982UR4AJ25JNJ" descr="XX6TINEJADZGKR0CTM7ZRT0RA" hidden="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 name="BExU3EX5JJCXCII4YKUJBFBGIJR2" descr="OF5ZI9PI5WH36VPANJ2DYLNMI" hidden="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 name="BEx1KD7H6UB1VYCJ7O61P562EIUY" descr="IQGV9140X0K0UPBL8OGU3I44J" hidden="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 name="BEx5BJQWS6YWHH4ZMSUAMD641V6Y" descr="ZTMFMXCIQSECDX38ALEFHUB00" hidden="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6" name="BExVTO5Q8G2M7BPL4B2584LQS0R0" descr="OB6Q8NA4LZFE4GM9Y3V56BPMQ" hidden="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7" name="BExIFSCLN1G86X78PFLTSMRP0US5" descr="9JK4SPV4DG7VTCZIILWHXQU5J" hidden="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 name="BEx1I152WN2D3A85O2XN0DGXCWHN" descr="KHBZFMANRA4UMJR1AB4M5NJNT" hidden="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 name="BExW9676P0SKCVKK25QCGHPA3PAD" descr="9A4PWZ20RMSRF0PNECCDM75CA" hidden="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10" name="BExW253QPOZK9KW8BJC3LBXGCG2N" descr="Y5HX37BEUWSN1NEFJKZJXI3SX" hidden="1">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1" name="BExS5CPQ8P8JOQPK7ANNKHLSGOKU" hidden="1">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2" name="BExMM0AVUAIRNJLXB1FW8R0YB4ZZ" hidden="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3" name="BExXZ7Y09CBS0XA7IPB3IRJ8RJM4" hidden="1">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4" name="BExQ7SXS9VUG7P6CACU2J7R2SGIZ"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5" name="BEx5AQZ4ETQ9LMY5EBWVH20Z7VXQ"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6" name="BExUBK0YZ5VYFY8TTITJGJU9S06A"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7" name="BExUEZCSSJ7RN4J18I2NUIQR2FZS"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8" name="BExS3JDQWF7U3F5JTEVOE16ASIYK"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19" name="BEx973S463FCQVJ7QDFBUIU0WJ3F" descr="ZQTVYL8DCSADVT0QMRXFLU0TR"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0" name="BExRZO0PLWWMCLGRH7EH6UXYWGAJ" descr="9D4GQ34QB727H10MA3SSAR2R9"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1" name="BExBDP6HNAAJUM39SE5G2C8BKNRQ" descr="1TM64TL2QIMYV7WYSV2VLGXY4"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26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2" name="BEx5FXJGJOT93D0J2IRJ3985IUMI"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 name="BEx3RTMHAR35NUAAK49TV6NU7EPA" descr="QFXLG4ZCXTRQSJYFCKJ58G9N8"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 name="BExS8T38WLC2R738ZC7BDJQAKJAJ" descr="MRI962L5PB0E0YWXCIBN82VJH"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5" name="BEx5F64BJ6DCM4EJH81D5ZFNPZ0V" descr="7DJ9FILZD2YPS6X1JBP9E76TU"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6" name="BExQEXXHA3EEXR44LT6RKCDWM6ZT" hidden="1">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7" name="BEx1X6AMHV6ZK3UJB2BXIJTJHYJU" descr="OALR4L95ELQLZ1Y1LETHM1CS9" hidden="1">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8" name="BExSDIVCE09QKG3CT52PHCS6ZJ09" descr="9F076L7EQCF2COMMGCQG6BQGU" hidden="1">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9" name="BEx1QZGQZBAWJ8591VXEIPUOVS7X" descr="MEW27CPIFG44B7E7HEQUUF5QF" hidden="1">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 name="BExMF7LICJLPXSHM63A6EQ79YQKG" descr="U084VZL15IMB1OFRRAY6GVKAE" hidden="1">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 name="BExS343F8GCKP6HTF9Y97L133DX8" descr="ZRF0KB1IYQSNV63CTXT25G67G" hidden="1">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2" name="BExZMRC09W87CY4B73NPZMNH21AH" descr="78CUMI0OVLYJRSDRQ3V2YX812" hidden="1">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3" name="BExZXVFJ4DY4I24AARDT4AMP6EN1" descr="TXSMH2MTH86CYKA26740RQPUC" hidden="1">
          <a:extLst>
            <a:ext uri="{FF2B5EF4-FFF2-40B4-BE49-F238E27FC236}">
              <a16:creationId xmlns:a16="http://schemas.microsoft.com/office/drawing/2014/main" id="{00000000-0008-0000-0500-00002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4" name="BExOCUIOFQWUGTBU5ESTW3EYEP5C" descr="9BNF49V0R6VVYPHEVMJ3ABDQZ" hidden="1">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5" name="BExU65O9OE4B4MQ2A3OYH13M8BZJ" descr="3INNIMMPDBB0JF37L81M6ID21" hidden="1">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6" name="BExOPRCR0UW7TKXSV5WDTL348FGL" descr="S9JM17GP1802LHN4GT14BJYIC" hidden="1">
          <a:extLst>
            <a:ext uri="{FF2B5EF4-FFF2-40B4-BE49-F238E27FC236}">
              <a16:creationId xmlns:a16="http://schemas.microsoft.com/office/drawing/2014/main" id="{00000000-0008-0000-0500-00002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 name="BEx5OESAY2W8SEGI3TSB65EHJ04B" descr="9CN2Y88X8WYV1HWZG1QILY9BK" hidden="1">
          <a:extLst>
            <a:ext uri="{FF2B5EF4-FFF2-40B4-BE49-F238E27FC236}">
              <a16:creationId xmlns:a16="http://schemas.microsoft.com/office/drawing/2014/main" id="{00000000-0008-0000-05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 name="BExGMWEQ2BYRY9BAO5T1X850MJN1" descr="AZ9ST0XDIOP50HSUFO5V31BR0" hidden="1">
          <a:extLst>
            <a:ext uri="{FF2B5EF4-FFF2-40B4-BE49-F238E27FC236}">
              <a16:creationId xmlns:a16="http://schemas.microsoft.com/office/drawing/2014/main" id="{00000000-0008-0000-0500-00002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 name="BExZKPAXDB96XO9DGTO20WN3ISLA">
          <a:extLst>
            <a:ext uri="{FF2B5EF4-FFF2-40B4-BE49-F238E27FC236}">
              <a16:creationId xmlns:a16="http://schemas.microsoft.com/office/drawing/2014/main" id="{00000000-0008-0000-0500-00002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0" name="BExUDKK1JXAUMC6QGTR0FR38AOWC">
          <a:extLst>
            <a:ext uri="{FF2B5EF4-FFF2-40B4-BE49-F238E27FC236}">
              <a16:creationId xmlns:a16="http://schemas.microsoft.com/office/drawing/2014/main" id="{00000000-0008-0000-0500-00002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1" name="BExIN8A9I1638KJ5Y58E0NB236C6">
          <a:extLst>
            <a:ext uri="{FF2B5EF4-FFF2-40B4-BE49-F238E27FC236}">
              <a16:creationId xmlns:a16="http://schemas.microsoft.com/office/drawing/2014/main" id="{00000000-0008-0000-0500-00002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2" name="BExXVGXI3IJRNT0CVV6V6CYMFN5N">
          <a:extLst>
            <a:ext uri="{FF2B5EF4-FFF2-40B4-BE49-F238E27FC236}">
              <a16:creationId xmlns:a16="http://schemas.microsoft.com/office/drawing/2014/main" id="{00000000-0008-0000-0500-00002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3" name="BExD1GIA9IJRY2FT3SHU6WWCIWGX">
          <a:extLst>
            <a:ext uri="{FF2B5EF4-FFF2-40B4-BE49-F238E27FC236}">
              <a16:creationId xmlns:a16="http://schemas.microsoft.com/office/drawing/2014/main" id="{00000000-0008-0000-0500-00002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4" name="BExIMZLCJOGAHUC1UP62BOO0ZN9T">
          <a:extLst>
            <a:ext uri="{FF2B5EF4-FFF2-40B4-BE49-F238E27FC236}">
              <a16:creationId xmlns:a16="http://schemas.microsoft.com/office/drawing/2014/main" id="{00000000-0008-0000-0500-00002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5" name="BEx1VH027JCD9B0EE0A2N2QP3UZL">
          <a:extLst>
            <a:ext uri="{FF2B5EF4-FFF2-40B4-BE49-F238E27FC236}">
              <a16:creationId xmlns:a16="http://schemas.microsoft.com/office/drawing/2014/main" id="{00000000-0008-0000-0500-00002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602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6" name="BEx1MM4JYZQYRBAQ4K3DRYAL7QW0">
          <a:extLst>
            <a:ext uri="{FF2B5EF4-FFF2-40B4-BE49-F238E27FC236}">
              <a16:creationId xmlns:a16="http://schemas.microsoft.com/office/drawing/2014/main" id="{00000000-0008-0000-0500-00002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602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7" name="BExKQZBZPBPCNOWTPGKBT1M0ZYDK">
          <a:extLst>
            <a:ext uri="{FF2B5EF4-FFF2-40B4-BE49-F238E27FC236}">
              <a16:creationId xmlns:a16="http://schemas.microsoft.com/office/drawing/2014/main" id="{00000000-0008-0000-0500-00002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865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8" name="BEx1QOJ01MXX6J2QRV99695VO7RD">
          <a:extLst>
            <a:ext uri="{FF2B5EF4-FFF2-40B4-BE49-F238E27FC236}">
              <a16:creationId xmlns:a16="http://schemas.microsoft.com/office/drawing/2014/main" id="{00000000-0008-0000-0500-00003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865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9" name="BEx7EPYWBSARY9F3EAAMLBDTDCB5">
          <a:extLst>
            <a:ext uri="{FF2B5EF4-FFF2-40B4-BE49-F238E27FC236}">
              <a16:creationId xmlns:a16="http://schemas.microsoft.com/office/drawing/2014/main" id="{00000000-0008-0000-0500-00003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80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0" name="BExXUKPQ97X5BNHK1VPOUQUY7ER4">
          <a:extLst>
            <a:ext uri="{FF2B5EF4-FFF2-40B4-BE49-F238E27FC236}">
              <a16:creationId xmlns:a16="http://schemas.microsoft.com/office/drawing/2014/main" id="{00000000-0008-0000-0500-00003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80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1" name="BExD19GSAST7PQ8QZH7Z0YWB92NS">
          <a:extLst>
            <a:ext uri="{FF2B5EF4-FFF2-40B4-BE49-F238E27FC236}">
              <a16:creationId xmlns:a16="http://schemas.microsoft.com/office/drawing/2014/main" id="{00000000-0008-0000-0500-00003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041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2" name="BExS66J7EVRW6Z6X0DHENTPOR5KL">
          <a:extLst>
            <a:ext uri="{FF2B5EF4-FFF2-40B4-BE49-F238E27FC236}">
              <a16:creationId xmlns:a16="http://schemas.microsoft.com/office/drawing/2014/main" id="{00000000-0008-0000-0500-00003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1041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3" name="BExVW19XWFUFYH0STMR30QG4Q56F">
          <a:extLst>
            <a:ext uri="{FF2B5EF4-FFF2-40B4-BE49-F238E27FC236}">
              <a16:creationId xmlns:a16="http://schemas.microsoft.com/office/drawing/2014/main" id="{00000000-0008-0000-0500-00003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06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4" name="BExVTMYISFHI38KIDSP2OW15CY4X">
          <a:extLst>
            <a:ext uri="{FF2B5EF4-FFF2-40B4-BE49-F238E27FC236}">
              <a16:creationId xmlns:a16="http://schemas.microsoft.com/office/drawing/2014/main" id="{00000000-0008-0000-0500-00003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310600" y="1638300"/>
          <a:ext cx="50800" cy="50800"/>
        </a:xfrm>
        <a:prstGeom prst="rect">
          <a:avLst/>
        </a:prstGeom>
      </xdr:spPr>
    </xdr:pic>
    <xdr:clientData/>
  </xdr:twoCellAnchor>
  <xdr:twoCellAnchor editAs="oneCell">
    <xdr:from>
      <xdr:col>7</xdr:col>
      <xdr:colOff>25400</xdr:colOff>
      <xdr:row>0</xdr:row>
      <xdr:rowOff>0</xdr:rowOff>
    </xdr:from>
    <xdr:to>
      <xdr:col>7</xdr:col>
      <xdr:colOff>76200</xdr:colOff>
      <xdr:row>0</xdr:row>
      <xdr:rowOff>50800</xdr:rowOff>
    </xdr:to>
    <xdr:pic macro="[1]!DesignIconClicked">
      <xdr:nvPicPr>
        <xdr:cNvPr id="55" name="BExML54REO2FIH6UD4FNP6VXKQK7">
          <a:extLst>
            <a:ext uri="{FF2B5EF4-FFF2-40B4-BE49-F238E27FC236}">
              <a16:creationId xmlns:a16="http://schemas.microsoft.com/office/drawing/2014/main" id="{00000000-0008-0000-0500-00003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71500" y="1562100"/>
          <a:ext cx="50800" cy="50800"/>
        </a:xfrm>
        <a:prstGeom prst="rect">
          <a:avLst/>
        </a:prstGeom>
      </xdr:spPr>
    </xdr:pic>
    <xdr:clientData fPrintsWithSheet="0"/>
  </xdr:twoCellAnchor>
  <xdr:twoCellAnchor editAs="oneCell">
    <xdr:from>
      <xdr:col>7</xdr:col>
      <xdr:colOff>25400</xdr:colOff>
      <xdr:row>0</xdr:row>
      <xdr:rowOff>0</xdr:rowOff>
    </xdr:from>
    <xdr:to>
      <xdr:col>7</xdr:col>
      <xdr:colOff>76200</xdr:colOff>
      <xdr:row>0</xdr:row>
      <xdr:rowOff>50800</xdr:rowOff>
    </xdr:to>
    <xdr:pic macro="[1]!DesignIconClicked">
      <xdr:nvPicPr>
        <xdr:cNvPr id="56" name="BExEYOQXGLR6VEDFVS0K8446U2XQ">
          <a:extLst>
            <a:ext uri="{FF2B5EF4-FFF2-40B4-BE49-F238E27FC236}">
              <a16:creationId xmlns:a16="http://schemas.microsoft.com/office/drawing/2014/main" id="{00000000-0008-0000-0500-00003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715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7" name="BExY2OH20FU65MRWFNTL7P665PZV">
          <a:extLst>
            <a:ext uri="{FF2B5EF4-FFF2-40B4-BE49-F238E27FC236}">
              <a16:creationId xmlns:a16="http://schemas.microsoft.com/office/drawing/2014/main" id="{00000000-0008-0000-0500-00003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8" name="BExCWSOEUDD9NUY9G0VM5ZWO6ZDH">
          <a:extLst>
            <a:ext uri="{FF2B5EF4-FFF2-40B4-BE49-F238E27FC236}">
              <a16:creationId xmlns:a16="http://schemas.microsoft.com/office/drawing/2014/main" id="{00000000-0008-0000-0500-00003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9" name="BEx3HYBWJE7YKR6A8JWWZB2E4VZY">
          <a:extLst>
            <a:ext uri="{FF2B5EF4-FFF2-40B4-BE49-F238E27FC236}">
              <a16:creationId xmlns:a16="http://schemas.microsoft.com/office/drawing/2014/main" id="{00000000-0008-0000-0500-00003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034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60" name="BExUC07LXKBN29CDZH4TB6XTEQYD">
          <a:extLst>
            <a:ext uri="{FF2B5EF4-FFF2-40B4-BE49-F238E27FC236}">
              <a16:creationId xmlns:a16="http://schemas.microsoft.com/office/drawing/2014/main" id="{00000000-0008-0000-0500-00003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034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1" name="BExIZLSBT6QEWR21ZO35WHX0HZ76">
          <a:extLst>
            <a:ext uri="{FF2B5EF4-FFF2-40B4-BE49-F238E27FC236}">
              <a16:creationId xmlns:a16="http://schemas.microsoft.com/office/drawing/2014/main" id="{00000000-0008-0000-0500-00003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2" name="BEx3KFC8KB1H5Q808ZVTUEKD2AU7">
          <a:extLst>
            <a:ext uri="{FF2B5EF4-FFF2-40B4-BE49-F238E27FC236}">
              <a16:creationId xmlns:a16="http://schemas.microsoft.com/office/drawing/2014/main" id="{00000000-0008-0000-0500-00003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3" name="BEx99A083SBORO376BO5N8DQL65T">
          <a:extLst>
            <a:ext uri="{FF2B5EF4-FFF2-40B4-BE49-F238E27FC236}">
              <a16:creationId xmlns:a16="http://schemas.microsoft.com/office/drawing/2014/main" id="{00000000-0008-0000-0500-00003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767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4" name="BExGZ1TN15ZNHS5KY07KQKBJR1OC">
          <a:extLst>
            <a:ext uri="{FF2B5EF4-FFF2-40B4-BE49-F238E27FC236}">
              <a16:creationId xmlns:a16="http://schemas.microsoft.com/office/drawing/2014/main" id="{00000000-0008-0000-0500-00004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76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5" name="BEx7BIFQR71WSQKEFB39ZVIF3AUL">
          <a:extLst>
            <a:ext uri="{FF2B5EF4-FFF2-40B4-BE49-F238E27FC236}">
              <a16:creationId xmlns:a16="http://schemas.microsoft.com/office/drawing/2014/main" id="{00000000-0008-0000-0500-00004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929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6" name="BExZX5T3PZHO0QTHOZU7F8HHPIQ6">
          <a:extLst>
            <a:ext uri="{FF2B5EF4-FFF2-40B4-BE49-F238E27FC236}">
              <a16:creationId xmlns:a16="http://schemas.microsoft.com/office/drawing/2014/main" id="{00000000-0008-0000-0500-00004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92900" y="1638300"/>
          <a:ext cx="50800" cy="50800"/>
        </a:xfrm>
        <a:prstGeom prst="rect">
          <a:avLst/>
        </a:prstGeom>
      </xdr:spPr>
    </xdr:pic>
    <xdr:clientData/>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7" name="BExSBPU0NDLOUX22EBM8RR8WA9W9">
          <a:extLst>
            <a:ext uri="{FF2B5EF4-FFF2-40B4-BE49-F238E27FC236}">
              <a16:creationId xmlns:a16="http://schemas.microsoft.com/office/drawing/2014/main" id="{00000000-0008-0000-0500-00004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8" name="BExXUWEIU2CBQUL2LM5XHYZCQ7FT">
          <a:extLst>
            <a:ext uri="{FF2B5EF4-FFF2-40B4-BE49-F238E27FC236}">
              <a16:creationId xmlns:a16="http://schemas.microsoft.com/office/drawing/2014/main" id="{00000000-0008-0000-0500-00004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69" name="BExOG6EDWJLSEVXH0F3XB4P7C258">
          <a:extLst>
            <a:ext uri="{FF2B5EF4-FFF2-40B4-BE49-F238E27FC236}">
              <a16:creationId xmlns:a16="http://schemas.microsoft.com/office/drawing/2014/main" id="{00000000-0008-0000-0500-00004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985200" y="1562100"/>
          <a:ext cx="50800" cy="50800"/>
        </a:xfrm>
        <a:prstGeom prst="rect">
          <a:avLst/>
        </a:prstGeom>
      </xdr:spPr>
    </xdr:pic>
    <xdr:clientData fPrintsWithSheet="0"/>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70" name="BExZMHFY34055L4EYH6U8YT4QDV9">
          <a:extLst>
            <a:ext uri="{FF2B5EF4-FFF2-40B4-BE49-F238E27FC236}">
              <a16:creationId xmlns:a16="http://schemas.microsoft.com/office/drawing/2014/main" id="{00000000-0008-0000-0500-00004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985200" y="1638300"/>
          <a:ext cx="50800" cy="50800"/>
        </a:xfrm>
        <a:prstGeom prst="rect">
          <a:avLst/>
        </a:prstGeom>
      </xdr:spPr>
    </xdr:pic>
    <xdr:clientData/>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1" name="BEx7CLP0TT3EHTLPYV96ASAYZ2F0">
          <a:extLst>
            <a:ext uri="{FF2B5EF4-FFF2-40B4-BE49-F238E27FC236}">
              <a16:creationId xmlns:a16="http://schemas.microsoft.com/office/drawing/2014/main" id="{00000000-0008-0000-0500-00004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594800" y="1562100"/>
          <a:ext cx="50800" cy="50800"/>
        </a:xfrm>
        <a:prstGeom prst="rect">
          <a:avLst/>
        </a:prstGeom>
      </xdr:spPr>
    </xdr:pic>
    <xdr:clientData fPrintsWithSheet="0"/>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2" name="BExF3M0MGADCNMMDB1GLA5S6VKLU">
          <a:extLst>
            <a:ext uri="{FF2B5EF4-FFF2-40B4-BE49-F238E27FC236}">
              <a16:creationId xmlns:a16="http://schemas.microsoft.com/office/drawing/2014/main" id="{00000000-0008-0000-0500-00004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594800" y="1638300"/>
          <a:ext cx="50800" cy="50800"/>
        </a:xfrm>
        <a:prstGeom prst="rect">
          <a:avLst/>
        </a:prstGeom>
      </xdr:spPr>
    </xdr:pic>
    <xdr:clientData/>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3" name="BExGUMZA6Z3BK1I4HF66KLTC0SL1">
          <a:extLst>
            <a:ext uri="{FF2B5EF4-FFF2-40B4-BE49-F238E27FC236}">
              <a16:creationId xmlns:a16="http://schemas.microsoft.com/office/drawing/2014/main" id="{00000000-0008-0000-0500-00004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83800" y="1562100"/>
          <a:ext cx="50800" cy="50800"/>
        </a:xfrm>
        <a:prstGeom prst="rect">
          <a:avLst/>
        </a:prstGeom>
      </xdr:spPr>
    </xdr:pic>
    <xdr:clientData fPrintsWithSheet="0"/>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4" name="BEx5MQUD9Q14CA8GTCOIA5E8XZB0">
          <a:extLst>
            <a:ext uri="{FF2B5EF4-FFF2-40B4-BE49-F238E27FC236}">
              <a16:creationId xmlns:a16="http://schemas.microsoft.com/office/drawing/2014/main" id="{00000000-0008-0000-0500-00004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838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5" name="BExUBSV5QJJH5ZO2V773PZN0JFB4">
          <a:extLst>
            <a:ext uri="{FF2B5EF4-FFF2-40B4-BE49-F238E27FC236}">
              <a16:creationId xmlns:a16="http://schemas.microsoft.com/office/drawing/2014/main" id="{00000000-0008-0000-0500-00004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791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6" name="BExY5O7O7OJY6EU4OH65B2Y5SDKT">
          <a:extLst>
            <a:ext uri="{FF2B5EF4-FFF2-40B4-BE49-F238E27FC236}">
              <a16:creationId xmlns:a16="http://schemas.microsoft.com/office/drawing/2014/main" id="{00000000-0008-0000-0500-00004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79100" y="1638300"/>
          <a:ext cx="50800" cy="50800"/>
        </a:xfrm>
        <a:prstGeom prst="rect">
          <a:avLst/>
        </a:prstGeom>
      </xdr:spPr>
    </xdr:pic>
    <xdr:clientData/>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7" name="BEx96L1U9KU747FSFSISA3PMKB9X">
          <a:extLst>
            <a:ext uri="{FF2B5EF4-FFF2-40B4-BE49-F238E27FC236}">
              <a16:creationId xmlns:a16="http://schemas.microsoft.com/office/drawing/2014/main" id="{00000000-0008-0000-0500-00004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880800" y="1562100"/>
          <a:ext cx="50800" cy="50800"/>
        </a:xfrm>
        <a:prstGeom prst="rect">
          <a:avLst/>
        </a:prstGeom>
      </xdr:spPr>
    </xdr:pic>
    <xdr:clientData fPrintsWithSheet="0"/>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8" name="BExXNOPOS60DWDVTRCF9YOQNTBZS">
          <a:extLst>
            <a:ext uri="{FF2B5EF4-FFF2-40B4-BE49-F238E27FC236}">
              <a16:creationId xmlns:a16="http://schemas.microsoft.com/office/drawing/2014/main" id="{00000000-0008-0000-0500-00004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880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79" name="BExMO7VFCN4EL59982UR4AJ25JNJ" descr="XX6TINEJADZGKR0CTM7ZRT0RA" hidden="1">
          <a:extLst>
            <a:ext uri="{FF2B5EF4-FFF2-40B4-BE49-F238E27FC236}">
              <a16:creationId xmlns:a16="http://schemas.microsoft.com/office/drawing/2014/main" id="{00000000-0008-0000-05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0" name="BExU3EX5JJCXCII4YKUJBFBGIJR2" descr="OF5ZI9PI5WH36VPANJ2DYLNMI" hidden="1">
          <a:extLst>
            <a:ext uri="{FF2B5EF4-FFF2-40B4-BE49-F238E27FC236}">
              <a16:creationId xmlns:a16="http://schemas.microsoft.com/office/drawing/2014/main" id="{00000000-0008-0000-05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1" name="BEx1KD7H6UB1VYCJ7O61P562EIUY" descr="IQGV9140X0K0UPBL8OGU3I44J" hidden="1">
          <a:extLst>
            <a:ext uri="{FF2B5EF4-FFF2-40B4-BE49-F238E27FC236}">
              <a16:creationId xmlns:a16="http://schemas.microsoft.com/office/drawing/2014/main" id="{00000000-0008-0000-0500-00005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2" name="BEx5BJQWS6YWHH4ZMSUAMD641V6Y" descr="ZTMFMXCIQSECDX38ALEFHUB00" hidden="1">
          <a:extLst>
            <a:ext uri="{FF2B5EF4-FFF2-40B4-BE49-F238E27FC236}">
              <a16:creationId xmlns:a16="http://schemas.microsoft.com/office/drawing/2014/main" id="{00000000-0008-0000-05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83" name="BExVTO5Q8G2M7BPL4B2584LQS0R0" descr="OB6Q8NA4LZFE4GM9Y3V56BPMQ" hidden="1">
          <a:extLst>
            <a:ext uri="{FF2B5EF4-FFF2-40B4-BE49-F238E27FC236}">
              <a16:creationId xmlns:a16="http://schemas.microsoft.com/office/drawing/2014/main" id="{00000000-0008-0000-0500-00005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84" name="BExIFSCLN1G86X78PFLTSMRP0US5" descr="9JK4SPV4DG7VTCZIILWHXQU5J" hidden="1">
          <a:extLst>
            <a:ext uri="{FF2B5EF4-FFF2-40B4-BE49-F238E27FC236}">
              <a16:creationId xmlns:a16="http://schemas.microsoft.com/office/drawing/2014/main" id="{00000000-0008-0000-05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5" name="BEx1I152WN2D3A85O2XN0DGXCWHN" descr="KHBZFMANRA4UMJR1AB4M5NJNT" hidden="1">
          <a:extLst>
            <a:ext uri="{FF2B5EF4-FFF2-40B4-BE49-F238E27FC236}">
              <a16:creationId xmlns:a16="http://schemas.microsoft.com/office/drawing/2014/main" id="{00000000-0008-0000-05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6" name="BExW9676P0SKCVKK25QCGHPA3PAD" descr="9A4PWZ20RMSRF0PNECCDM75CA" hidden="1">
          <a:extLst>
            <a:ext uri="{FF2B5EF4-FFF2-40B4-BE49-F238E27FC236}">
              <a16:creationId xmlns:a16="http://schemas.microsoft.com/office/drawing/2014/main" id="{00000000-0008-0000-05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87" name="BExW253QPOZK9KW8BJC3LBXGCG2N" descr="Y5HX37BEUWSN1NEFJKZJXI3SX" hidden="1">
          <a:extLst>
            <a:ext uri="{FF2B5EF4-FFF2-40B4-BE49-F238E27FC236}">
              <a16:creationId xmlns:a16="http://schemas.microsoft.com/office/drawing/2014/main" id="{00000000-0008-0000-0500-00005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88" name="BExS5CPQ8P8JOQPK7ANNKHLSGOKU" hidden="1">
          <a:extLst>
            <a:ext uri="{FF2B5EF4-FFF2-40B4-BE49-F238E27FC236}">
              <a16:creationId xmlns:a16="http://schemas.microsoft.com/office/drawing/2014/main" id="{00000000-0008-0000-05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9" name="BExMM0AVUAIRNJLXB1FW8R0YB4ZZ" hidden="1">
          <a:extLst>
            <a:ext uri="{FF2B5EF4-FFF2-40B4-BE49-F238E27FC236}">
              <a16:creationId xmlns:a16="http://schemas.microsoft.com/office/drawing/2014/main" id="{00000000-0008-0000-05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90" name="BExXZ7Y09CBS0XA7IPB3IRJ8RJM4" hidden="1">
          <a:extLst>
            <a:ext uri="{FF2B5EF4-FFF2-40B4-BE49-F238E27FC236}">
              <a16:creationId xmlns:a16="http://schemas.microsoft.com/office/drawing/2014/main" id="{00000000-0008-0000-0500-00005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1" name="BExQ7SXS9VUG7P6CACU2J7R2SGIZ" hidden="1">
          <a:extLst>
            <a:ext uri="{FF2B5EF4-FFF2-40B4-BE49-F238E27FC236}">
              <a16:creationId xmlns:a16="http://schemas.microsoft.com/office/drawing/2014/main" id="{00000000-0008-0000-05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2" name="BEx5AQZ4ETQ9LMY5EBWVH20Z7VXQ" hidden="1">
          <a:extLst>
            <a:ext uri="{FF2B5EF4-FFF2-40B4-BE49-F238E27FC236}">
              <a16:creationId xmlns:a16="http://schemas.microsoft.com/office/drawing/2014/main" id="{00000000-0008-0000-0500-00005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3" name="BExUBK0YZ5VYFY8TTITJGJU9S06A" hidden="1">
          <a:extLst>
            <a:ext uri="{FF2B5EF4-FFF2-40B4-BE49-F238E27FC236}">
              <a16:creationId xmlns:a16="http://schemas.microsoft.com/office/drawing/2014/main" id="{00000000-0008-0000-05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4" name="BExUEZCSSJ7RN4J18I2NUIQR2FZS" hidden="1">
          <a:extLst>
            <a:ext uri="{FF2B5EF4-FFF2-40B4-BE49-F238E27FC236}">
              <a16:creationId xmlns:a16="http://schemas.microsoft.com/office/drawing/2014/main" id="{00000000-0008-0000-05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5" name="BExS3JDQWF7U3F5JTEVOE16ASIYK" hidden="1">
          <a:extLst>
            <a:ext uri="{FF2B5EF4-FFF2-40B4-BE49-F238E27FC236}">
              <a16:creationId xmlns:a16="http://schemas.microsoft.com/office/drawing/2014/main" id="{00000000-0008-0000-05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96" name="BEx973S463FCQVJ7QDFBUIU0WJ3F" descr="ZQTVYL8DCSADVT0QMRXFLU0TR" hidden="1">
          <a:extLst>
            <a:ext uri="{FF2B5EF4-FFF2-40B4-BE49-F238E27FC236}">
              <a16:creationId xmlns:a16="http://schemas.microsoft.com/office/drawing/2014/main" id="{00000000-0008-0000-0500-000060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97" name="BEx5FXJGJOT93D0J2IRJ3985IUMI" hidden="1">
          <a:extLst>
            <a:ext uri="{FF2B5EF4-FFF2-40B4-BE49-F238E27FC236}">
              <a16:creationId xmlns:a16="http://schemas.microsoft.com/office/drawing/2014/main" id="{00000000-0008-0000-0500-00006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98" name="BEx3RTMHAR35NUAAK49TV6NU7EPA" descr="QFXLG4ZCXTRQSJYFCKJ58G9N8" hidden="1">
          <a:extLst>
            <a:ext uri="{FF2B5EF4-FFF2-40B4-BE49-F238E27FC236}">
              <a16:creationId xmlns:a16="http://schemas.microsoft.com/office/drawing/2014/main" id="{00000000-0008-0000-0500-00006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99" name="BExS8T38WLC2R738ZC7BDJQAKJAJ" descr="MRI962L5PB0E0YWXCIBN82VJH" hidden="1">
          <a:extLst>
            <a:ext uri="{FF2B5EF4-FFF2-40B4-BE49-F238E27FC236}">
              <a16:creationId xmlns:a16="http://schemas.microsoft.com/office/drawing/2014/main" id="{00000000-0008-0000-0500-00006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0" name="BEx5F64BJ6DCM4EJH81D5ZFNPZ0V" descr="7DJ9FILZD2YPS6X1JBP9E76TU" hidden="1">
          <a:extLst>
            <a:ext uri="{FF2B5EF4-FFF2-40B4-BE49-F238E27FC236}">
              <a16:creationId xmlns:a16="http://schemas.microsoft.com/office/drawing/2014/main" id="{00000000-0008-0000-0500-00006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1" name="BExQEXXHA3EEXR44LT6RKCDWM6ZT" hidden="1">
          <a:extLst>
            <a:ext uri="{FF2B5EF4-FFF2-40B4-BE49-F238E27FC236}">
              <a16:creationId xmlns:a16="http://schemas.microsoft.com/office/drawing/2014/main" id="{00000000-0008-0000-0500-00006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102" name="BEx1X6AMHV6ZK3UJB2BXIJTJHYJU" descr="OALR4L95ELQLZ1Y1LETHM1CS9" hidden="1">
          <a:extLst>
            <a:ext uri="{FF2B5EF4-FFF2-40B4-BE49-F238E27FC236}">
              <a16:creationId xmlns:a16="http://schemas.microsoft.com/office/drawing/2014/main" id="{00000000-0008-0000-0500-00006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103" name="BExSDIVCE09QKG3CT52PHCS6ZJ09" descr="9F076L7EQCF2COMMGCQG6BQGU" hidden="1">
          <a:extLst>
            <a:ext uri="{FF2B5EF4-FFF2-40B4-BE49-F238E27FC236}">
              <a16:creationId xmlns:a16="http://schemas.microsoft.com/office/drawing/2014/main" id="{00000000-0008-0000-0500-00006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4" name="BExOCUIOFQWUGTBU5ESTW3EYEP5C" descr="9BNF49V0R6VVYPHEVMJ3ABDQZ" hidden="1">
          <a:extLst>
            <a:ext uri="{FF2B5EF4-FFF2-40B4-BE49-F238E27FC236}">
              <a16:creationId xmlns:a16="http://schemas.microsoft.com/office/drawing/2014/main" id="{00000000-0008-0000-0500-00006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5" name="BExU65O9OE4B4MQ2A3OYH13M8BZJ" descr="3INNIMMPDBB0JF37L81M6ID21" hidden="1">
          <a:extLst>
            <a:ext uri="{FF2B5EF4-FFF2-40B4-BE49-F238E27FC236}">
              <a16:creationId xmlns:a16="http://schemas.microsoft.com/office/drawing/2014/main" id="{00000000-0008-0000-0500-00006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6" name="BExOPRCR0UW7TKXSV5WDTL348FGL" descr="S9JM17GP1802LHN4GT14BJYIC" hidden="1">
          <a:extLst>
            <a:ext uri="{FF2B5EF4-FFF2-40B4-BE49-F238E27FC236}">
              <a16:creationId xmlns:a16="http://schemas.microsoft.com/office/drawing/2014/main" id="{00000000-0008-0000-0500-00006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7" name="BEx5OESAY2W8SEGI3TSB65EHJ04B" descr="9CN2Y88X8WYV1HWZG1QILY9BK" hidden="1">
          <a:extLst>
            <a:ext uri="{FF2B5EF4-FFF2-40B4-BE49-F238E27FC236}">
              <a16:creationId xmlns:a16="http://schemas.microsoft.com/office/drawing/2014/main" id="{00000000-0008-0000-0500-00006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8" name="BExGMWEQ2BYRY9BAO5T1X850MJN1" descr="AZ9ST0XDIOP50HSUFO5V31BR0" hidden="1">
          <a:extLst>
            <a:ext uri="{FF2B5EF4-FFF2-40B4-BE49-F238E27FC236}">
              <a16:creationId xmlns:a16="http://schemas.microsoft.com/office/drawing/2014/main" id="{00000000-0008-0000-05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109" name="BEx91N6FY0ADL75XHVBLSJAPNFOL">
          <a:extLst>
            <a:ext uri="{FF2B5EF4-FFF2-40B4-BE49-F238E27FC236}">
              <a16:creationId xmlns:a16="http://schemas.microsoft.com/office/drawing/2014/main" id="{00000000-0008-0000-0500-00006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110" name="BExZRPCQ57ZXWXX0LZ964MR01VBK">
          <a:extLst>
            <a:ext uri="{FF2B5EF4-FFF2-40B4-BE49-F238E27FC236}">
              <a16:creationId xmlns:a16="http://schemas.microsoft.com/office/drawing/2014/main" id="{00000000-0008-0000-0500-00006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1" name="BExGTXI4UK507L5PDSI3OZDI8NQA">
          <a:extLst>
            <a:ext uri="{FF2B5EF4-FFF2-40B4-BE49-F238E27FC236}">
              <a16:creationId xmlns:a16="http://schemas.microsoft.com/office/drawing/2014/main" id="{00000000-0008-0000-0500-00006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2" name="BExMOF7PNBFWDCOO8WUXI7RK09NO">
          <a:extLst>
            <a:ext uri="{FF2B5EF4-FFF2-40B4-BE49-F238E27FC236}">
              <a16:creationId xmlns:a16="http://schemas.microsoft.com/office/drawing/2014/main" id="{00000000-0008-0000-0500-00007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3" name="BExKKH4AT86OOTQ5PK2QVLTEJ1FL">
          <a:extLst>
            <a:ext uri="{FF2B5EF4-FFF2-40B4-BE49-F238E27FC236}">
              <a16:creationId xmlns:a16="http://schemas.microsoft.com/office/drawing/2014/main" id="{00000000-0008-0000-0500-00007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4" name="BExGSPWC7JAARXEKBDP9IW1F67YW">
          <a:extLst>
            <a:ext uri="{FF2B5EF4-FFF2-40B4-BE49-F238E27FC236}">
              <a16:creationId xmlns:a16="http://schemas.microsoft.com/office/drawing/2014/main" id="{00000000-0008-0000-0500-00007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5" name="BExS6ZLS7EVK6RSCPOSPT59EUPV7">
          <a:extLst>
            <a:ext uri="{FF2B5EF4-FFF2-40B4-BE49-F238E27FC236}">
              <a16:creationId xmlns:a16="http://schemas.microsoft.com/office/drawing/2014/main" id="{00000000-0008-0000-0500-00007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186400" y="1562100"/>
          <a:ext cx="50800" cy="50800"/>
        </a:xfrm>
        <a:prstGeom prst="rect">
          <a:avLst/>
        </a:prstGeom>
      </xdr:spPr>
    </xdr:pic>
    <xdr:clientData fPrintsWithSheet="0"/>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6" name="BExVUFA91VM7AAL2DJHHSX91SUYZ">
          <a:extLst>
            <a:ext uri="{FF2B5EF4-FFF2-40B4-BE49-F238E27FC236}">
              <a16:creationId xmlns:a16="http://schemas.microsoft.com/office/drawing/2014/main" id="{00000000-0008-0000-0500-00007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186400" y="1638300"/>
          <a:ext cx="50800" cy="50800"/>
        </a:xfrm>
        <a:prstGeom prst="rect">
          <a:avLst/>
        </a:prstGeom>
      </xdr:spPr>
    </xdr:pic>
    <xdr:clientData/>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7" name="BExS9GGO18R6HQTLGZWX5LA3788Z">
          <a:extLst>
            <a:ext uri="{FF2B5EF4-FFF2-40B4-BE49-F238E27FC236}">
              <a16:creationId xmlns:a16="http://schemas.microsoft.com/office/drawing/2014/main" id="{00000000-0008-0000-0500-00007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583400" y="1562100"/>
          <a:ext cx="50800" cy="50800"/>
        </a:xfrm>
        <a:prstGeom prst="rect">
          <a:avLst/>
        </a:prstGeom>
      </xdr:spPr>
    </xdr:pic>
    <xdr:clientData fPrintsWithSheet="0"/>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8" name="BExW5E4VRDOR88RXP053AS5F05S8">
          <a:extLst>
            <a:ext uri="{FF2B5EF4-FFF2-40B4-BE49-F238E27FC236}">
              <a16:creationId xmlns:a16="http://schemas.microsoft.com/office/drawing/2014/main" id="{00000000-0008-0000-0500-00007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583400" y="1638300"/>
          <a:ext cx="50800" cy="50800"/>
        </a:xfrm>
        <a:prstGeom prst="rect">
          <a:avLst/>
        </a:prstGeom>
      </xdr:spPr>
    </xdr:pic>
    <xdr:clientData/>
  </xdr:twoCellAnchor>
  <xdr:twoCellAnchor editAs="oneCell">
    <xdr:from>
      <xdr:col>9</xdr:col>
      <xdr:colOff>19050</xdr:colOff>
      <xdr:row>0</xdr:row>
      <xdr:rowOff>0</xdr:rowOff>
    </xdr:from>
    <xdr:to>
      <xdr:col>9</xdr:col>
      <xdr:colOff>69850</xdr:colOff>
      <xdr:row>0</xdr:row>
      <xdr:rowOff>50800</xdr:rowOff>
    </xdr:to>
    <xdr:pic macro="[1]!DesignIconClicked">
      <xdr:nvPicPr>
        <xdr:cNvPr id="119" name="BEx1PTNO28OITU2MGC9986DN5DXY">
          <a:extLst>
            <a:ext uri="{FF2B5EF4-FFF2-40B4-BE49-F238E27FC236}">
              <a16:creationId xmlns:a16="http://schemas.microsoft.com/office/drawing/2014/main" id="{00000000-0008-0000-0500-00007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964400" y="1562100"/>
          <a:ext cx="50800" cy="50800"/>
        </a:xfrm>
        <a:prstGeom prst="rect">
          <a:avLst/>
        </a:prstGeom>
      </xdr:spPr>
    </xdr:pic>
    <xdr:clientData fPrintsWithSheet="0"/>
  </xdr:twoCellAnchor>
  <xdr:twoCellAnchor editAs="oneCell">
    <xdr:from>
      <xdr:col>9</xdr:col>
      <xdr:colOff>19050</xdr:colOff>
      <xdr:row>0</xdr:row>
      <xdr:rowOff>0</xdr:rowOff>
    </xdr:from>
    <xdr:to>
      <xdr:col>9</xdr:col>
      <xdr:colOff>69850</xdr:colOff>
      <xdr:row>0</xdr:row>
      <xdr:rowOff>50800</xdr:rowOff>
    </xdr:to>
    <xdr:pic macro="[1]!DesignIconClicked">
      <xdr:nvPicPr>
        <xdr:cNvPr id="120" name="BExKOADTAIH2YEUHEAMG6JSBRC2P">
          <a:extLst>
            <a:ext uri="{FF2B5EF4-FFF2-40B4-BE49-F238E27FC236}">
              <a16:creationId xmlns:a16="http://schemas.microsoft.com/office/drawing/2014/main" id="{00000000-0008-0000-0500-00007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644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1" name="BExY4R3H9JK8WB8KVZJ1L8Q4V0KA">
          <a:extLst>
            <a:ext uri="{FF2B5EF4-FFF2-40B4-BE49-F238E27FC236}">
              <a16:creationId xmlns:a16="http://schemas.microsoft.com/office/drawing/2014/main" id="{00000000-0008-0000-0500-00007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7010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2" name="BExU7WLWZHCPGL1KZEM81UR0EV2E">
          <a:extLst>
            <a:ext uri="{FF2B5EF4-FFF2-40B4-BE49-F238E27FC236}">
              <a16:creationId xmlns:a16="http://schemas.microsoft.com/office/drawing/2014/main" id="{00000000-0008-0000-0500-00007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010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3" name="BExU40SRF68KAYKHL793CXUIK8AC">
          <a:extLst>
            <a:ext uri="{FF2B5EF4-FFF2-40B4-BE49-F238E27FC236}">
              <a16:creationId xmlns:a16="http://schemas.microsoft.com/office/drawing/2014/main" id="{00000000-0008-0000-0500-00007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948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4" name="BEx1RC1X4YB0SOQ88R1ED1PKV19T">
          <a:extLst>
            <a:ext uri="{FF2B5EF4-FFF2-40B4-BE49-F238E27FC236}">
              <a16:creationId xmlns:a16="http://schemas.microsoft.com/office/drawing/2014/main" id="{00000000-0008-0000-0500-00007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894800" y="1638300"/>
          <a:ext cx="50800" cy="50800"/>
        </a:xfrm>
        <a:prstGeom prst="rect">
          <a:avLst/>
        </a:prstGeom>
      </xdr:spPr>
    </xdr:pic>
    <xdr:clientData/>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5" name="BEx1QY4AWB0QGC6RHUI7LWW76T9J">
          <a:extLst>
            <a:ext uri="{FF2B5EF4-FFF2-40B4-BE49-F238E27FC236}">
              <a16:creationId xmlns:a16="http://schemas.microsoft.com/office/drawing/2014/main" id="{00000000-0008-0000-0500-00007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187400" y="1562100"/>
          <a:ext cx="50800" cy="50800"/>
        </a:xfrm>
        <a:prstGeom prst="rect">
          <a:avLst/>
        </a:prstGeom>
      </xdr:spPr>
    </xdr:pic>
    <xdr:clientData fPrintsWithSheet="0"/>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6" name="BExSDVGH2IKTWB0R8KBLZN3QSURT">
          <a:extLst>
            <a:ext uri="{FF2B5EF4-FFF2-40B4-BE49-F238E27FC236}">
              <a16:creationId xmlns:a16="http://schemas.microsoft.com/office/drawing/2014/main" id="{00000000-0008-0000-0500-00007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187400" y="1638300"/>
          <a:ext cx="50800" cy="50800"/>
        </a:xfrm>
        <a:prstGeom prst="rect">
          <a:avLst/>
        </a:prstGeom>
      </xdr:spPr>
    </xdr:pic>
    <xdr:clientData/>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7" name="BEx5OVV5EBB0T280AHYK17CPGPWL">
          <a:extLst>
            <a:ext uri="{FF2B5EF4-FFF2-40B4-BE49-F238E27FC236}">
              <a16:creationId xmlns:a16="http://schemas.microsoft.com/office/drawing/2014/main" id="{00000000-0008-0000-0500-00007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25600" y="1562100"/>
          <a:ext cx="50800" cy="50800"/>
        </a:xfrm>
        <a:prstGeom prst="rect">
          <a:avLst/>
        </a:prstGeom>
      </xdr:spPr>
    </xdr:pic>
    <xdr:clientData fPrintsWithSheet="0"/>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8" name="BEx1KR53NT5CFBZNQS3UXLJAMFZ4">
          <a:extLst>
            <a:ext uri="{FF2B5EF4-FFF2-40B4-BE49-F238E27FC236}">
              <a16:creationId xmlns:a16="http://schemas.microsoft.com/office/drawing/2014/main" id="{00000000-0008-0000-0500-00008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25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29" name="BEx7F17FS1E4R6AH7OHSRW20JMDI">
          <a:extLst>
            <a:ext uri="{FF2B5EF4-FFF2-40B4-BE49-F238E27FC236}">
              <a16:creationId xmlns:a16="http://schemas.microsoft.com/office/drawing/2014/main" id="{00000000-0008-0000-0500-00008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4320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30" name="BExVRAG0JY8C8QKEIGNKT64SEC3V">
          <a:extLst>
            <a:ext uri="{FF2B5EF4-FFF2-40B4-BE49-F238E27FC236}">
              <a16:creationId xmlns:a16="http://schemas.microsoft.com/office/drawing/2014/main" id="{00000000-0008-0000-0500-00008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4320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1" name="BExOGJL3WG2WMNY288CYAO74QOTJ">
          <a:extLst>
            <a:ext uri="{FF2B5EF4-FFF2-40B4-BE49-F238E27FC236}">
              <a16:creationId xmlns:a16="http://schemas.microsoft.com/office/drawing/2014/main" id="{00000000-0008-0000-0500-00008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8798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2" name="BExKLRKOYMDQVNOMOE0MVS6QLI12">
          <a:extLst>
            <a:ext uri="{FF2B5EF4-FFF2-40B4-BE49-F238E27FC236}">
              <a16:creationId xmlns:a16="http://schemas.microsoft.com/office/drawing/2014/main" id="{00000000-0008-0000-0500-00008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879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3" name="BExZJM1NVLY2MHWZ14EOWYF365LP">
          <a:extLst>
            <a:ext uri="{FF2B5EF4-FFF2-40B4-BE49-F238E27FC236}">
              <a16:creationId xmlns:a16="http://schemas.microsoft.com/office/drawing/2014/main" id="{00000000-0008-0000-0500-00008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7053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4" name="BExS6EXC24NXYPEXVMJRF3IZN7GA">
          <a:extLst>
            <a:ext uri="{FF2B5EF4-FFF2-40B4-BE49-F238E27FC236}">
              <a16:creationId xmlns:a16="http://schemas.microsoft.com/office/drawing/2014/main" id="{00000000-0008-0000-0500-00008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7053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5" name="BExTUO8IFJJPNE8LR6659N7IAJNW">
          <a:extLst>
            <a:ext uri="{FF2B5EF4-FFF2-40B4-BE49-F238E27FC236}">
              <a16:creationId xmlns:a16="http://schemas.microsoft.com/office/drawing/2014/main" id="{00000000-0008-0000-0500-00008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675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6" name="BExUCZQ1SNQZJ8B3HPZGOZ34PTBW">
          <a:extLst>
            <a:ext uri="{FF2B5EF4-FFF2-40B4-BE49-F238E27FC236}">
              <a16:creationId xmlns:a16="http://schemas.microsoft.com/office/drawing/2014/main" id="{00000000-0008-0000-0500-00008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675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7" name="BExB6ML3GIUJ7QOFPS6I1G7K7ZMV">
          <a:extLst>
            <a:ext uri="{FF2B5EF4-FFF2-40B4-BE49-F238E27FC236}">
              <a16:creationId xmlns:a16="http://schemas.microsoft.com/office/drawing/2014/main" id="{00000000-0008-0000-0500-00008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930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8" name="BExIXL9E79TXQGV8I9JNI5HFDUXD">
          <a:extLst>
            <a:ext uri="{FF2B5EF4-FFF2-40B4-BE49-F238E27FC236}">
              <a16:creationId xmlns:a16="http://schemas.microsoft.com/office/drawing/2014/main" id="{00000000-0008-0000-0500-00008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93000" y="1638300"/>
          <a:ext cx="50800" cy="50800"/>
        </a:xfrm>
        <a:prstGeom prst="rect">
          <a:avLst/>
        </a:prstGeom>
      </xdr:spPr>
    </xdr:pic>
    <xdr:clientData/>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39" name="BExW0O7HMN2W6Q88N94RLF81ICEX">
          <a:extLst>
            <a:ext uri="{FF2B5EF4-FFF2-40B4-BE49-F238E27FC236}">
              <a16:creationId xmlns:a16="http://schemas.microsoft.com/office/drawing/2014/main" id="{00000000-0008-0000-0500-00008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40700" y="1562100"/>
          <a:ext cx="50800" cy="50800"/>
        </a:xfrm>
        <a:prstGeom prst="rect">
          <a:avLst/>
        </a:prstGeom>
      </xdr:spPr>
    </xdr:pic>
    <xdr:clientData fPrintsWithSheet="0"/>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40" name="BEx3EVFVU4YDKWWDBQQKWAHRU7I7">
          <a:extLst>
            <a:ext uri="{FF2B5EF4-FFF2-40B4-BE49-F238E27FC236}">
              <a16:creationId xmlns:a16="http://schemas.microsoft.com/office/drawing/2014/main" id="{00000000-0008-0000-0500-00008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40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1" name="BEx947XKZRHM4BPTDUJ7DURU103U">
          <a:extLst>
            <a:ext uri="{FF2B5EF4-FFF2-40B4-BE49-F238E27FC236}">
              <a16:creationId xmlns:a16="http://schemas.microsoft.com/office/drawing/2014/main" id="{00000000-0008-0000-0500-00008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630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2" name="BEx965M9V7DS2KUB4UCHZ8S6XRO6">
          <a:extLst>
            <a:ext uri="{FF2B5EF4-FFF2-40B4-BE49-F238E27FC236}">
              <a16:creationId xmlns:a16="http://schemas.microsoft.com/office/drawing/2014/main" id="{00000000-0008-0000-0500-00008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630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3" name="BEx5E1CWJZ9LXY2LDFL520PRDCP2">
          <a:extLst>
            <a:ext uri="{FF2B5EF4-FFF2-40B4-BE49-F238E27FC236}">
              <a16:creationId xmlns:a16="http://schemas.microsoft.com/office/drawing/2014/main" id="{00000000-0008-0000-0500-00008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520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4" name="BExMJT13NUED81MPK8YHBKKNGGXC">
          <a:extLst>
            <a:ext uri="{FF2B5EF4-FFF2-40B4-BE49-F238E27FC236}">
              <a16:creationId xmlns:a16="http://schemas.microsoft.com/office/drawing/2014/main" id="{00000000-0008-0000-0500-00009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520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5" name="BExQDEC1E745PCLIDDM4CR5OL3CK">
          <a:extLst>
            <a:ext uri="{FF2B5EF4-FFF2-40B4-BE49-F238E27FC236}">
              <a16:creationId xmlns:a16="http://schemas.microsoft.com/office/drawing/2014/main" id="{00000000-0008-0000-0500-00009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473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6" name="BEx1JJJAWQDE80281WLTZ1QMYOSS">
          <a:extLst>
            <a:ext uri="{FF2B5EF4-FFF2-40B4-BE49-F238E27FC236}">
              <a16:creationId xmlns:a16="http://schemas.microsoft.com/office/drawing/2014/main" id="{00000000-0008-0000-0500-00009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5473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7" name="BEx1NOC48QD4Z21JU19QI374PQ3U">
          <a:extLst>
            <a:ext uri="{FF2B5EF4-FFF2-40B4-BE49-F238E27FC236}">
              <a16:creationId xmlns:a16="http://schemas.microsoft.com/office/drawing/2014/main" id="{00000000-0008-0000-0500-00009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363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8" name="BExXQ6GYHGHCJ8KRJP13K1WW622Z">
          <a:extLst>
            <a:ext uri="{FF2B5EF4-FFF2-40B4-BE49-F238E27FC236}">
              <a16:creationId xmlns:a16="http://schemas.microsoft.com/office/drawing/2014/main" id="{00000000-0008-0000-0500-00009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363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19" name="BExMO7VFCN4EL59982UR4AJ25JNJ" descr="XX6TINEJADZGKR0CTM7ZRT0RA" hidden="1">
          <a:extLst>
            <a:ext uri="{FF2B5EF4-FFF2-40B4-BE49-F238E27FC236}">
              <a16:creationId xmlns:a16="http://schemas.microsoft.com/office/drawing/2014/main" id="{00000000-0008-0000-05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0" name="BExU3EX5JJCXCII4YKUJBFBGIJR2" descr="OF5ZI9PI5WH36VPANJ2DYLNMI" hidden="1">
          <a:extLst>
            <a:ext uri="{FF2B5EF4-FFF2-40B4-BE49-F238E27FC236}">
              <a16:creationId xmlns:a16="http://schemas.microsoft.com/office/drawing/2014/main" id="{00000000-0008-0000-05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1" name="BEx1KD7H6UB1VYCJ7O61P562EIUY" descr="IQGV9140X0K0UPBL8OGU3I44J" hidden="1">
          <a:extLst>
            <a:ext uri="{FF2B5EF4-FFF2-40B4-BE49-F238E27FC236}">
              <a16:creationId xmlns:a16="http://schemas.microsoft.com/office/drawing/2014/main" id="{00000000-0008-0000-0500-0000D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2" name="BEx5BJQWS6YWHH4ZMSUAMD641V6Y" descr="ZTMFMXCIQSECDX38ALEFHUB00" hidden="1">
          <a:extLst>
            <a:ext uri="{FF2B5EF4-FFF2-40B4-BE49-F238E27FC236}">
              <a16:creationId xmlns:a16="http://schemas.microsoft.com/office/drawing/2014/main" id="{00000000-0008-0000-05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23" name="BExVTO5Q8G2M7BPL4B2584LQS0R0" descr="OB6Q8NA4LZFE4GM9Y3V56BPMQ" hidden="1">
          <a:extLst>
            <a:ext uri="{FF2B5EF4-FFF2-40B4-BE49-F238E27FC236}">
              <a16:creationId xmlns:a16="http://schemas.microsoft.com/office/drawing/2014/main" id="{00000000-0008-0000-0500-0000D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24" name="BExIFSCLN1G86X78PFLTSMRP0US5" descr="9JK4SPV4DG7VTCZIILWHXQU5J" hidden="1">
          <a:extLst>
            <a:ext uri="{FF2B5EF4-FFF2-40B4-BE49-F238E27FC236}">
              <a16:creationId xmlns:a16="http://schemas.microsoft.com/office/drawing/2014/main" id="{00000000-0008-0000-05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5" name="BEx1I152WN2D3A85O2XN0DGXCWHN" descr="KHBZFMANRA4UMJR1AB4M5NJNT" hidden="1">
          <a:extLst>
            <a:ext uri="{FF2B5EF4-FFF2-40B4-BE49-F238E27FC236}">
              <a16:creationId xmlns:a16="http://schemas.microsoft.com/office/drawing/2014/main" id="{00000000-0008-0000-0500-0000E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6" name="BExW9676P0SKCVKK25QCGHPA3PAD" descr="9A4PWZ20RMSRF0PNECCDM75CA" hidden="1">
          <a:extLst>
            <a:ext uri="{FF2B5EF4-FFF2-40B4-BE49-F238E27FC236}">
              <a16:creationId xmlns:a16="http://schemas.microsoft.com/office/drawing/2014/main" id="{00000000-0008-0000-05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27" name="BExW253QPOZK9KW8BJC3LBXGCG2N" descr="Y5HX37BEUWSN1NEFJKZJXI3SX" hidden="1">
          <a:extLst>
            <a:ext uri="{FF2B5EF4-FFF2-40B4-BE49-F238E27FC236}">
              <a16:creationId xmlns:a16="http://schemas.microsoft.com/office/drawing/2014/main" id="{00000000-0008-0000-0500-0000E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28" name="BExS5CPQ8P8JOQPK7ANNKHLSGOKU" hidden="1">
          <a:extLst>
            <a:ext uri="{FF2B5EF4-FFF2-40B4-BE49-F238E27FC236}">
              <a16:creationId xmlns:a16="http://schemas.microsoft.com/office/drawing/2014/main" id="{00000000-0008-0000-05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9" name="BExMM0AVUAIRNJLXB1FW8R0YB4ZZ" hidden="1">
          <a:extLst>
            <a:ext uri="{FF2B5EF4-FFF2-40B4-BE49-F238E27FC236}">
              <a16:creationId xmlns:a16="http://schemas.microsoft.com/office/drawing/2014/main" id="{00000000-0008-0000-05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30" name="BExXZ7Y09CBS0XA7IPB3IRJ8RJM4" hidden="1">
          <a:extLst>
            <a:ext uri="{FF2B5EF4-FFF2-40B4-BE49-F238E27FC236}">
              <a16:creationId xmlns:a16="http://schemas.microsoft.com/office/drawing/2014/main" id="{00000000-0008-0000-0500-0000E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31" name="BExQ7SXS9VUG7P6CACU2J7R2SGIZ" hidden="1">
          <a:extLst>
            <a:ext uri="{FF2B5EF4-FFF2-40B4-BE49-F238E27FC236}">
              <a16:creationId xmlns:a16="http://schemas.microsoft.com/office/drawing/2014/main" id="{00000000-0008-0000-05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2" name="BEx5AQZ4ETQ9LMY5EBWVH20Z7VXQ" hidden="1">
          <a:extLst>
            <a:ext uri="{FF2B5EF4-FFF2-40B4-BE49-F238E27FC236}">
              <a16:creationId xmlns:a16="http://schemas.microsoft.com/office/drawing/2014/main" id="{00000000-0008-0000-0500-0000E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3" name="BExUBK0YZ5VYFY8TTITJGJU9S06A" hidden="1">
          <a:extLst>
            <a:ext uri="{FF2B5EF4-FFF2-40B4-BE49-F238E27FC236}">
              <a16:creationId xmlns:a16="http://schemas.microsoft.com/office/drawing/2014/main" id="{00000000-0008-0000-05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4" name="BExUEZCSSJ7RN4J18I2NUIQR2FZS" hidden="1">
          <a:extLst>
            <a:ext uri="{FF2B5EF4-FFF2-40B4-BE49-F238E27FC236}">
              <a16:creationId xmlns:a16="http://schemas.microsoft.com/office/drawing/2014/main" id="{00000000-0008-0000-0500-0000E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5" name="BExS3JDQWF7U3F5JTEVOE16ASIYK" hidden="1">
          <a:extLst>
            <a:ext uri="{FF2B5EF4-FFF2-40B4-BE49-F238E27FC236}">
              <a16:creationId xmlns:a16="http://schemas.microsoft.com/office/drawing/2014/main" id="{00000000-0008-0000-05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236" name="BEx973S463FCQVJ7QDFBUIU0WJ3F" descr="ZQTVYL8DCSADVT0QMRXFLU0TR" hidden="1">
          <a:extLst>
            <a:ext uri="{FF2B5EF4-FFF2-40B4-BE49-F238E27FC236}">
              <a16:creationId xmlns:a16="http://schemas.microsoft.com/office/drawing/2014/main" id="{00000000-0008-0000-0500-0000E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37" name="BEx5FXJGJOT93D0J2IRJ3985IUMI" hidden="1">
          <a:extLst>
            <a:ext uri="{FF2B5EF4-FFF2-40B4-BE49-F238E27FC236}">
              <a16:creationId xmlns:a16="http://schemas.microsoft.com/office/drawing/2014/main" id="{00000000-0008-0000-0500-0000E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8" name="BEx3RTMHAR35NUAAK49TV6NU7EPA" descr="QFXLG4ZCXTRQSJYFCKJ58G9N8" hidden="1">
          <a:extLst>
            <a:ext uri="{FF2B5EF4-FFF2-40B4-BE49-F238E27FC236}">
              <a16:creationId xmlns:a16="http://schemas.microsoft.com/office/drawing/2014/main" id="{00000000-0008-0000-0500-0000E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39" name="BExS8T38WLC2R738ZC7BDJQAKJAJ" descr="MRI962L5PB0E0YWXCIBN82VJH" hidden="1">
          <a:extLst>
            <a:ext uri="{FF2B5EF4-FFF2-40B4-BE49-F238E27FC236}">
              <a16:creationId xmlns:a16="http://schemas.microsoft.com/office/drawing/2014/main" id="{00000000-0008-0000-0500-0000E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0" name="BEx5F64BJ6DCM4EJH81D5ZFNPZ0V" descr="7DJ9FILZD2YPS6X1JBP9E76TU" hidden="1">
          <a:extLst>
            <a:ext uri="{FF2B5EF4-FFF2-40B4-BE49-F238E27FC236}">
              <a16:creationId xmlns:a16="http://schemas.microsoft.com/office/drawing/2014/main" id="{00000000-0008-0000-0500-0000F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1" name="BExQEXXHA3EEXR44LT6RKCDWM6ZT" hidden="1">
          <a:extLst>
            <a:ext uri="{FF2B5EF4-FFF2-40B4-BE49-F238E27FC236}">
              <a16:creationId xmlns:a16="http://schemas.microsoft.com/office/drawing/2014/main" id="{00000000-0008-0000-0500-0000F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2" name="BEx1X6AMHV6ZK3UJB2BXIJTJHYJU" descr="OALR4L95ELQLZ1Y1LETHM1CS9" hidden="1">
          <a:extLst>
            <a:ext uri="{FF2B5EF4-FFF2-40B4-BE49-F238E27FC236}">
              <a16:creationId xmlns:a16="http://schemas.microsoft.com/office/drawing/2014/main" id="{00000000-0008-0000-0500-0000F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43" name="BExSDIVCE09QKG3CT52PHCS6ZJ09" descr="9F076L7EQCF2COMMGCQG6BQGU" hidden="1">
          <a:extLst>
            <a:ext uri="{FF2B5EF4-FFF2-40B4-BE49-F238E27FC236}">
              <a16:creationId xmlns:a16="http://schemas.microsoft.com/office/drawing/2014/main" id="{00000000-0008-0000-0500-0000F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4" name="BExOCUIOFQWUGTBU5ESTW3EYEP5C" descr="9BNF49V0R6VVYPHEVMJ3ABDQZ" hidden="1">
          <a:extLst>
            <a:ext uri="{FF2B5EF4-FFF2-40B4-BE49-F238E27FC236}">
              <a16:creationId xmlns:a16="http://schemas.microsoft.com/office/drawing/2014/main" id="{00000000-0008-0000-0500-0000F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5" name="BExU65O9OE4B4MQ2A3OYH13M8BZJ" descr="3INNIMMPDBB0JF37L81M6ID21" hidden="1">
          <a:extLst>
            <a:ext uri="{FF2B5EF4-FFF2-40B4-BE49-F238E27FC236}">
              <a16:creationId xmlns:a16="http://schemas.microsoft.com/office/drawing/2014/main" id="{00000000-0008-0000-0500-0000F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6" name="BExOPRCR0UW7TKXSV5WDTL348FGL" descr="S9JM17GP1802LHN4GT14BJYIC" hidden="1">
          <a:extLst>
            <a:ext uri="{FF2B5EF4-FFF2-40B4-BE49-F238E27FC236}">
              <a16:creationId xmlns:a16="http://schemas.microsoft.com/office/drawing/2014/main" id="{00000000-0008-0000-0500-0000F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7" name="BEx5OESAY2W8SEGI3TSB65EHJ04B" descr="9CN2Y88X8WYV1HWZG1QILY9BK" hidden="1">
          <a:extLst>
            <a:ext uri="{FF2B5EF4-FFF2-40B4-BE49-F238E27FC236}">
              <a16:creationId xmlns:a16="http://schemas.microsoft.com/office/drawing/2014/main" id="{00000000-0008-0000-0500-0000F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8" name="BExGMWEQ2BYRY9BAO5T1X850MJN1" descr="AZ9ST0XDIOP50HSUFO5V31BR0" hidden="1">
          <a:extLst>
            <a:ext uri="{FF2B5EF4-FFF2-40B4-BE49-F238E27FC236}">
              <a16:creationId xmlns:a16="http://schemas.microsoft.com/office/drawing/2014/main" id="{00000000-0008-0000-0500-0000F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249" name="BEx1W4TX10UD9MLXB8M9RD9YD1RK">
          <a:extLst>
            <a:ext uri="{FF2B5EF4-FFF2-40B4-BE49-F238E27FC236}">
              <a16:creationId xmlns:a16="http://schemas.microsoft.com/office/drawing/2014/main" id="{00000000-0008-0000-0500-0000F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250" name="BExGRKJJP5596YRFEGOYKZJ5SSK1">
          <a:extLst>
            <a:ext uri="{FF2B5EF4-FFF2-40B4-BE49-F238E27FC236}">
              <a16:creationId xmlns:a16="http://schemas.microsoft.com/office/drawing/2014/main" id="{00000000-0008-0000-0500-0000F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1" name="BEx76WP93FWUKMDHK7C94DUP8RZR">
          <a:extLst>
            <a:ext uri="{FF2B5EF4-FFF2-40B4-BE49-F238E27FC236}">
              <a16:creationId xmlns:a16="http://schemas.microsoft.com/office/drawing/2014/main" id="{00000000-0008-0000-0500-0000F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2" name="BEx92V323GCDWKGDF0ABFRS0C45S">
          <a:extLst>
            <a:ext uri="{FF2B5EF4-FFF2-40B4-BE49-F238E27FC236}">
              <a16:creationId xmlns:a16="http://schemas.microsoft.com/office/drawing/2014/main" id="{00000000-0008-0000-0500-0000F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3" name="BExQC6KY0FOL5JG8ZRSWFX2CWT8Y">
          <a:extLst>
            <a:ext uri="{FF2B5EF4-FFF2-40B4-BE49-F238E27FC236}">
              <a16:creationId xmlns:a16="http://schemas.microsoft.com/office/drawing/2014/main" id="{00000000-0008-0000-0500-0000F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4" name="BEx1QUDCKVP62VPBP1PKD9FZ988F">
          <a:extLst>
            <a:ext uri="{FF2B5EF4-FFF2-40B4-BE49-F238E27FC236}">
              <a16:creationId xmlns:a16="http://schemas.microsoft.com/office/drawing/2014/main" id="{00000000-0008-0000-0500-0000F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5" name="BEx5FGGFRYKLPDA1HHRXS02OC48X">
          <a:extLst>
            <a:ext uri="{FF2B5EF4-FFF2-40B4-BE49-F238E27FC236}">
              <a16:creationId xmlns:a16="http://schemas.microsoft.com/office/drawing/2014/main" id="{00000000-0008-0000-0500-0000F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6" name="BExETV82ONEW9F3NVLI24O3VIDNS">
          <a:extLst>
            <a:ext uri="{FF2B5EF4-FFF2-40B4-BE49-F238E27FC236}">
              <a16:creationId xmlns:a16="http://schemas.microsoft.com/office/drawing/2014/main" id="{00000000-0008-0000-0500-00000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7" name="BExW3DLY1MHG57OVT3NDTWNSOGCK">
          <a:extLst>
            <a:ext uri="{FF2B5EF4-FFF2-40B4-BE49-F238E27FC236}">
              <a16:creationId xmlns:a16="http://schemas.microsoft.com/office/drawing/2014/main" id="{00000000-0008-0000-0500-00000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8" name="BEx3LTOSIGU7AIG9I146VIDTRH3E">
          <a:extLst>
            <a:ext uri="{FF2B5EF4-FFF2-40B4-BE49-F238E27FC236}">
              <a16:creationId xmlns:a16="http://schemas.microsoft.com/office/drawing/2014/main" id="{00000000-0008-0000-0500-00000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59" name="BExXTOY1K6KETYF4RJ4PK63SS8AJ">
          <a:extLst>
            <a:ext uri="{FF2B5EF4-FFF2-40B4-BE49-F238E27FC236}">
              <a16:creationId xmlns:a16="http://schemas.microsoft.com/office/drawing/2014/main" id="{00000000-0008-0000-0500-00000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60" name="BEx7BQDLIR2BRHBQUZOBM474IM22">
          <a:extLst>
            <a:ext uri="{FF2B5EF4-FFF2-40B4-BE49-F238E27FC236}">
              <a16:creationId xmlns:a16="http://schemas.microsoft.com/office/drawing/2014/main" id="{00000000-0008-0000-0500-00000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1" name="BEx9K6M0I8AHD20I7S8QHQ1FCPU8">
          <a:extLst>
            <a:ext uri="{FF2B5EF4-FFF2-40B4-BE49-F238E27FC236}">
              <a16:creationId xmlns:a16="http://schemas.microsoft.com/office/drawing/2014/main" id="{00000000-0008-0000-0500-00000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2" name="BExBBCTEV03PVMOUA2A89DFE0QMO">
          <a:extLst>
            <a:ext uri="{FF2B5EF4-FFF2-40B4-BE49-F238E27FC236}">
              <a16:creationId xmlns:a16="http://schemas.microsoft.com/office/drawing/2014/main" id="{00000000-0008-0000-0500-00000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3" name="BExW6NU7UVTIZLJF72Q9VBDPG67J">
          <a:extLst>
            <a:ext uri="{FF2B5EF4-FFF2-40B4-BE49-F238E27FC236}">
              <a16:creationId xmlns:a16="http://schemas.microsoft.com/office/drawing/2014/main" id="{00000000-0008-0000-0500-00000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4" name="BEx3MAXA90KV02ZHZ89USUA4PKLW">
          <a:extLst>
            <a:ext uri="{FF2B5EF4-FFF2-40B4-BE49-F238E27FC236}">
              <a16:creationId xmlns:a16="http://schemas.microsoft.com/office/drawing/2014/main" id="{00000000-0008-0000-0500-00000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5" name="BEx5G812PUV247T9K9G22YPAXTDD">
          <a:extLst>
            <a:ext uri="{FF2B5EF4-FFF2-40B4-BE49-F238E27FC236}">
              <a16:creationId xmlns:a16="http://schemas.microsoft.com/office/drawing/2014/main" id="{00000000-0008-0000-0500-00000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6" name="BEx1O7D6QLI9L4T3HJ049UPH79C1">
          <a:extLst>
            <a:ext uri="{FF2B5EF4-FFF2-40B4-BE49-F238E27FC236}">
              <a16:creationId xmlns:a16="http://schemas.microsoft.com/office/drawing/2014/main" id="{00000000-0008-0000-0500-00000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7" name="BExCUYLE26H8RQZP886B3QXG4T4V">
          <a:extLst>
            <a:ext uri="{FF2B5EF4-FFF2-40B4-BE49-F238E27FC236}">
              <a16:creationId xmlns:a16="http://schemas.microsoft.com/office/drawing/2014/main" id="{00000000-0008-0000-0500-00000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8" name="BExQJ9MFCO5NZMY7XUSB39OAB9SS">
          <a:extLst>
            <a:ext uri="{FF2B5EF4-FFF2-40B4-BE49-F238E27FC236}">
              <a16:creationId xmlns:a16="http://schemas.microsoft.com/office/drawing/2014/main" id="{00000000-0008-0000-0500-00000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69" name="BEx1XL4MR3FQROFITCWL7JKO78SZ">
          <a:extLst>
            <a:ext uri="{FF2B5EF4-FFF2-40B4-BE49-F238E27FC236}">
              <a16:creationId xmlns:a16="http://schemas.microsoft.com/office/drawing/2014/main" id="{00000000-0008-0000-0500-00000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70" name="BEx3IETC2XK0HG4VIBEZ1839HSRT">
          <a:extLst>
            <a:ext uri="{FF2B5EF4-FFF2-40B4-BE49-F238E27FC236}">
              <a16:creationId xmlns:a16="http://schemas.microsoft.com/office/drawing/2014/main" id="{00000000-0008-0000-0500-00000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1" name="BExUBUTDOJO1CEM2SVA9GVJPEACE">
          <a:extLst>
            <a:ext uri="{FF2B5EF4-FFF2-40B4-BE49-F238E27FC236}">
              <a16:creationId xmlns:a16="http://schemas.microsoft.com/office/drawing/2014/main" id="{00000000-0008-0000-0500-00000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2" name="BExTVFNNX4IQ432UL50PHV9K7OQF">
          <a:extLst>
            <a:ext uri="{FF2B5EF4-FFF2-40B4-BE49-F238E27FC236}">
              <a16:creationId xmlns:a16="http://schemas.microsoft.com/office/drawing/2014/main" id="{00000000-0008-0000-0500-00001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3" name="BExH1WMBVCS9VO6R74GIFTJQXLED">
          <a:extLst>
            <a:ext uri="{FF2B5EF4-FFF2-40B4-BE49-F238E27FC236}">
              <a16:creationId xmlns:a16="http://schemas.microsoft.com/office/drawing/2014/main" id="{00000000-0008-0000-0500-00001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4" name="BExOCLOH314HJQSSWQ6UCN3X420C">
          <a:extLst>
            <a:ext uri="{FF2B5EF4-FFF2-40B4-BE49-F238E27FC236}">
              <a16:creationId xmlns:a16="http://schemas.microsoft.com/office/drawing/2014/main" id="{00000000-0008-0000-0500-00001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5" name="BEx3BJK6ZQTI7EMDFNDX685NR5MG">
          <a:extLst>
            <a:ext uri="{FF2B5EF4-FFF2-40B4-BE49-F238E27FC236}">
              <a16:creationId xmlns:a16="http://schemas.microsoft.com/office/drawing/2014/main" id="{00000000-0008-0000-0500-00001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445200" y="1562100"/>
          <a:ext cx="50800" cy="50800"/>
        </a:xfrm>
        <a:prstGeom prst="rect">
          <a:avLst/>
        </a:prstGeom>
      </xdr:spPr>
    </xdr:pic>
    <xdr:clientData fPrintsWithSheet="0"/>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6" name="BExS2MEUGHJBAYLA7RDYEPH190LV">
          <a:extLst>
            <a:ext uri="{FF2B5EF4-FFF2-40B4-BE49-F238E27FC236}">
              <a16:creationId xmlns:a16="http://schemas.microsoft.com/office/drawing/2014/main" id="{00000000-0008-0000-0500-00001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44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7" name="BExESNGRUFC2DGB5G9JQSSP8QZ8F">
          <a:extLst>
            <a:ext uri="{FF2B5EF4-FFF2-40B4-BE49-F238E27FC236}">
              <a16:creationId xmlns:a16="http://schemas.microsoft.com/office/drawing/2014/main" id="{00000000-0008-0000-0500-00001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2707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8" name="BExOHDUPYTXFNDPZPUVZW3DAZE8R">
          <a:extLst>
            <a:ext uri="{FF2B5EF4-FFF2-40B4-BE49-F238E27FC236}">
              <a16:creationId xmlns:a16="http://schemas.microsoft.com/office/drawing/2014/main" id="{00000000-0008-0000-0500-00001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2707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79" name="BExQ330C5GCGW6QZ5JFKHW6SD24M">
          <a:extLst>
            <a:ext uri="{FF2B5EF4-FFF2-40B4-BE49-F238E27FC236}">
              <a16:creationId xmlns:a16="http://schemas.microsoft.com/office/drawing/2014/main" id="{00000000-0008-0000-0500-00001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80" name="BExVT59YYTCG12372A4KK0XDKML3">
          <a:extLst>
            <a:ext uri="{FF2B5EF4-FFF2-40B4-BE49-F238E27FC236}">
              <a16:creationId xmlns:a16="http://schemas.microsoft.com/office/drawing/2014/main" id="{00000000-0008-0000-0500-00001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1" name="BEx1O9BERL7J2JOSNGST3OP9GYL9">
          <a:extLst>
            <a:ext uri="{FF2B5EF4-FFF2-40B4-BE49-F238E27FC236}">
              <a16:creationId xmlns:a16="http://schemas.microsoft.com/office/drawing/2014/main" id="{00000000-0008-0000-0500-00001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28000" y="1562100"/>
          <a:ext cx="50800" cy="50800"/>
        </a:xfrm>
        <a:prstGeom prst="rect">
          <a:avLst/>
        </a:prstGeom>
      </xdr:spPr>
    </xdr:pic>
    <xdr:clientData fPrintsWithSheet="0"/>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2" name="BExSB3YI4C7ZFNULPERYSL0QD49J">
          <a:extLst>
            <a:ext uri="{FF2B5EF4-FFF2-40B4-BE49-F238E27FC236}">
              <a16:creationId xmlns:a16="http://schemas.microsoft.com/office/drawing/2014/main" id="{00000000-0008-0000-0500-00001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280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3" name="BExD7O32RWRLH1M180L2PTNTCLH3">
          <a:extLst>
            <a:ext uri="{FF2B5EF4-FFF2-40B4-BE49-F238E27FC236}">
              <a16:creationId xmlns:a16="http://schemas.microsoft.com/office/drawing/2014/main" id="{00000000-0008-0000-0500-00001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4" name="BEx7CCUSEH0BXGHUKQLRYGR64TJ2">
          <a:extLst>
            <a:ext uri="{FF2B5EF4-FFF2-40B4-BE49-F238E27FC236}">
              <a16:creationId xmlns:a16="http://schemas.microsoft.com/office/drawing/2014/main" id="{00000000-0008-0000-0500-00001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5" name="BEx5JKCVEH224MCG1N3HGTZ0VZE9">
          <a:extLst>
            <a:ext uri="{FF2B5EF4-FFF2-40B4-BE49-F238E27FC236}">
              <a16:creationId xmlns:a16="http://schemas.microsoft.com/office/drawing/2014/main" id="{00000000-0008-0000-0500-00001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123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6" name="BExIR0CJX41IJH1QOSUOOF6K3PO4">
          <a:extLst>
            <a:ext uri="{FF2B5EF4-FFF2-40B4-BE49-F238E27FC236}">
              <a16:creationId xmlns:a16="http://schemas.microsoft.com/office/drawing/2014/main" id="{00000000-0008-0000-0500-00001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12300" y="1638300"/>
          <a:ext cx="50800" cy="50800"/>
        </a:xfrm>
        <a:prstGeom prst="rect">
          <a:avLst/>
        </a:prstGeom>
      </xdr:spPr>
    </xdr:pic>
    <xdr:clientData/>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7" name="BExQF2A0CUT9N4LO2RQDCVJP31SJ">
          <a:extLst>
            <a:ext uri="{FF2B5EF4-FFF2-40B4-BE49-F238E27FC236}">
              <a16:creationId xmlns:a16="http://schemas.microsoft.com/office/drawing/2014/main" id="{00000000-0008-0000-0500-00001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814000" y="1562100"/>
          <a:ext cx="50800" cy="50800"/>
        </a:xfrm>
        <a:prstGeom prst="rect">
          <a:avLst/>
        </a:prstGeom>
      </xdr:spPr>
    </xdr:pic>
    <xdr:clientData fPrintsWithSheet="0"/>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8" name="BEx9IUYGY7V4HTKRLYMWUVR0R28Q">
          <a:extLst>
            <a:ext uri="{FF2B5EF4-FFF2-40B4-BE49-F238E27FC236}">
              <a16:creationId xmlns:a16="http://schemas.microsoft.com/office/drawing/2014/main" id="{00000000-0008-0000-0500-00002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8140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89" name="BExMO7VFCN4EL59982UR4AJ25JNJ" descr="XX6TINEJADZGKR0CTM7ZRT0RA" hidden="1">
          <a:extLst>
            <a:ext uri="{FF2B5EF4-FFF2-40B4-BE49-F238E27FC236}">
              <a16:creationId xmlns:a16="http://schemas.microsoft.com/office/drawing/2014/main" id="{00000000-0008-0000-0500-00002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0" name="BExU3EX5JJCXCII4YKUJBFBGIJR2" descr="OF5ZI9PI5WH36VPANJ2DYLNMI" hidden="1">
          <a:extLst>
            <a:ext uri="{FF2B5EF4-FFF2-40B4-BE49-F238E27FC236}">
              <a16:creationId xmlns:a16="http://schemas.microsoft.com/office/drawing/2014/main" id="{00000000-0008-0000-05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1" name="BEx1KD7H6UB1VYCJ7O61P562EIUY" descr="IQGV9140X0K0UPBL8OGU3I44J" hidden="1">
          <a:extLst>
            <a:ext uri="{FF2B5EF4-FFF2-40B4-BE49-F238E27FC236}">
              <a16:creationId xmlns:a16="http://schemas.microsoft.com/office/drawing/2014/main" id="{00000000-0008-0000-0500-00002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2" name="BEx5BJQWS6YWHH4ZMSUAMD641V6Y" descr="ZTMFMXCIQSECDX38ALEFHUB00" hidden="1">
          <a:extLst>
            <a:ext uri="{FF2B5EF4-FFF2-40B4-BE49-F238E27FC236}">
              <a16:creationId xmlns:a16="http://schemas.microsoft.com/office/drawing/2014/main" id="{00000000-0008-0000-05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93" name="BExVTO5Q8G2M7BPL4B2584LQS0R0" descr="OB6Q8NA4LZFE4GM9Y3V56BPMQ" hidden="1">
          <a:extLst>
            <a:ext uri="{FF2B5EF4-FFF2-40B4-BE49-F238E27FC236}">
              <a16:creationId xmlns:a16="http://schemas.microsoft.com/office/drawing/2014/main" id="{00000000-0008-0000-0500-00002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94" name="BExIFSCLN1G86X78PFLTSMRP0US5" descr="9JK4SPV4DG7VTCZIILWHXQU5J" hidden="1">
          <a:extLst>
            <a:ext uri="{FF2B5EF4-FFF2-40B4-BE49-F238E27FC236}">
              <a16:creationId xmlns:a16="http://schemas.microsoft.com/office/drawing/2014/main" id="{00000000-0008-0000-05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5" name="BEx1I152WN2D3A85O2XN0DGXCWHN" descr="KHBZFMANRA4UMJR1AB4M5NJNT" hidden="1">
          <a:extLst>
            <a:ext uri="{FF2B5EF4-FFF2-40B4-BE49-F238E27FC236}">
              <a16:creationId xmlns:a16="http://schemas.microsoft.com/office/drawing/2014/main" id="{00000000-0008-0000-0500-00002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6" name="BExW9676P0SKCVKK25QCGHPA3PAD" descr="9A4PWZ20RMSRF0PNECCDM75CA" hidden="1">
          <a:extLst>
            <a:ext uri="{FF2B5EF4-FFF2-40B4-BE49-F238E27FC236}">
              <a16:creationId xmlns:a16="http://schemas.microsoft.com/office/drawing/2014/main" id="{00000000-0008-0000-05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97" name="BExW253QPOZK9KW8BJC3LBXGCG2N" descr="Y5HX37BEUWSN1NEFJKZJXI3SX" hidden="1">
          <a:extLst>
            <a:ext uri="{FF2B5EF4-FFF2-40B4-BE49-F238E27FC236}">
              <a16:creationId xmlns:a16="http://schemas.microsoft.com/office/drawing/2014/main" id="{00000000-0008-0000-0500-00002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98" name="BExS5CPQ8P8JOQPK7ANNKHLSGOKU" hidden="1">
          <a:extLst>
            <a:ext uri="{FF2B5EF4-FFF2-40B4-BE49-F238E27FC236}">
              <a16:creationId xmlns:a16="http://schemas.microsoft.com/office/drawing/2014/main" id="{00000000-0008-0000-0500-00002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9" name="BExMM0AVUAIRNJLXB1FW8R0YB4ZZ" hidden="1">
          <a:extLst>
            <a:ext uri="{FF2B5EF4-FFF2-40B4-BE49-F238E27FC236}">
              <a16:creationId xmlns:a16="http://schemas.microsoft.com/office/drawing/2014/main" id="{00000000-0008-0000-05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00" name="BExXZ7Y09CBS0XA7IPB3IRJ8RJM4" hidden="1">
          <a:extLst>
            <a:ext uri="{FF2B5EF4-FFF2-40B4-BE49-F238E27FC236}">
              <a16:creationId xmlns:a16="http://schemas.microsoft.com/office/drawing/2014/main" id="{00000000-0008-0000-0500-00002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01" name="BExQ7SXS9VUG7P6CACU2J7R2SGIZ" hidden="1">
          <a:extLst>
            <a:ext uri="{FF2B5EF4-FFF2-40B4-BE49-F238E27FC236}">
              <a16:creationId xmlns:a16="http://schemas.microsoft.com/office/drawing/2014/main" id="{00000000-0008-0000-05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2" name="BEx5AQZ4ETQ9LMY5EBWVH20Z7VXQ" hidden="1">
          <a:extLst>
            <a:ext uri="{FF2B5EF4-FFF2-40B4-BE49-F238E27FC236}">
              <a16:creationId xmlns:a16="http://schemas.microsoft.com/office/drawing/2014/main" id="{00000000-0008-0000-0500-00002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3" name="BExUBK0YZ5VYFY8TTITJGJU9S06A" hidden="1">
          <a:extLst>
            <a:ext uri="{FF2B5EF4-FFF2-40B4-BE49-F238E27FC236}">
              <a16:creationId xmlns:a16="http://schemas.microsoft.com/office/drawing/2014/main" id="{00000000-0008-0000-05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4" name="BExUEZCSSJ7RN4J18I2NUIQR2FZS" hidden="1">
          <a:extLst>
            <a:ext uri="{FF2B5EF4-FFF2-40B4-BE49-F238E27FC236}">
              <a16:creationId xmlns:a16="http://schemas.microsoft.com/office/drawing/2014/main" id="{00000000-0008-0000-0500-000030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5" name="BExS3JDQWF7U3F5JTEVOE16ASIYK" hidden="1">
          <a:extLst>
            <a:ext uri="{FF2B5EF4-FFF2-40B4-BE49-F238E27FC236}">
              <a16:creationId xmlns:a16="http://schemas.microsoft.com/office/drawing/2014/main" id="{00000000-0008-0000-05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06" name="BEx973S463FCQVJ7QDFBUIU0WJ3F" descr="ZQTVYL8DCSADVT0QMRXFLU0TR" hidden="1">
          <a:extLst>
            <a:ext uri="{FF2B5EF4-FFF2-40B4-BE49-F238E27FC236}">
              <a16:creationId xmlns:a16="http://schemas.microsoft.com/office/drawing/2014/main" id="{00000000-0008-0000-0500-000032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7" name="BEx5FXJGJOT93D0J2IRJ3985IUMI" hidden="1">
          <a:extLst>
            <a:ext uri="{FF2B5EF4-FFF2-40B4-BE49-F238E27FC236}">
              <a16:creationId xmlns:a16="http://schemas.microsoft.com/office/drawing/2014/main" id="{00000000-0008-0000-0500-00003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08" name="BEx3RTMHAR35NUAAK49TV6NU7EPA" descr="QFXLG4ZCXTRQSJYFCKJ58G9N8" hidden="1">
          <a:extLst>
            <a:ext uri="{FF2B5EF4-FFF2-40B4-BE49-F238E27FC236}">
              <a16:creationId xmlns:a16="http://schemas.microsoft.com/office/drawing/2014/main" id="{00000000-0008-0000-0500-000034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09" name="BExS8T38WLC2R738ZC7BDJQAKJAJ" descr="MRI962L5PB0E0YWXCIBN82VJH" hidden="1">
          <a:extLst>
            <a:ext uri="{FF2B5EF4-FFF2-40B4-BE49-F238E27FC236}">
              <a16:creationId xmlns:a16="http://schemas.microsoft.com/office/drawing/2014/main" id="{00000000-0008-0000-0500-00003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0" name="BEx5F64BJ6DCM4EJH81D5ZFNPZ0V" descr="7DJ9FILZD2YPS6X1JBP9E76TU" hidden="1">
          <a:extLst>
            <a:ext uri="{FF2B5EF4-FFF2-40B4-BE49-F238E27FC236}">
              <a16:creationId xmlns:a16="http://schemas.microsoft.com/office/drawing/2014/main" id="{00000000-0008-0000-0500-00003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1" name="BExQEXXHA3EEXR44LT6RKCDWM6ZT" hidden="1">
          <a:extLst>
            <a:ext uri="{FF2B5EF4-FFF2-40B4-BE49-F238E27FC236}">
              <a16:creationId xmlns:a16="http://schemas.microsoft.com/office/drawing/2014/main" id="{00000000-0008-0000-0500-00003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12" name="BEx1X6AMHV6ZK3UJB2BXIJTJHYJU" descr="OALR4L95ELQLZ1Y1LETHM1CS9" hidden="1">
          <a:extLst>
            <a:ext uri="{FF2B5EF4-FFF2-40B4-BE49-F238E27FC236}">
              <a16:creationId xmlns:a16="http://schemas.microsoft.com/office/drawing/2014/main" id="{00000000-0008-0000-0500-000038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13" name="BExSDIVCE09QKG3CT52PHCS6ZJ09" descr="9F076L7EQCF2COMMGCQG6BQGU" hidden="1">
          <a:extLst>
            <a:ext uri="{FF2B5EF4-FFF2-40B4-BE49-F238E27FC236}">
              <a16:creationId xmlns:a16="http://schemas.microsoft.com/office/drawing/2014/main" id="{00000000-0008-0000-0500-00003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4" name="BExZXVFJ4DY4I24AARDT4AMP6EN1" descr="TXSMH2MTH86CYKA26740RQPUC" hidden="1">
          <a:extLst>
            <a:ext uri="{FF2B5EF4-FFF2-40B4-BE49-F238E27FC236}">
              <a16:creationId xmlns:a16="http://schemas.microsoft.com/office/drawing/2014/main" id="{00000000-0008-0000-0500-00003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5" name="BExOCUIOFQWUGTBU5ESTW3EYEP5C" descr="9BNF49V0R6VVYPHEVMJ3ABDQZ" hidden="1">
          <a:extLst>
            <a:ext uri="{FF2B5EF4-FFF2-40B4-BE49-F238E27FC236}">
              <a16:creationId xmlns:a16="http://schemas.microsoft.com/office/drawing/2014/main" id="{00000000-0008-0000-0500-00003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6" name="BExU65O9OE4B4MQ2A3OYH13M8BZJ" descr="3INNIMMPDBB0JF37L81M6ID21" hidden="1">
          <a:extLst>
            <a:ext uri="{FF2B5EF4-FFF2-40B4-BE49-F238E27FC236}">
              <a16:creationId xmlns:a16="http://schemas.microsoft.com/office/drawing/2014/main" id="{00000000-0008-0000-0500-00003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7" name="BExOPRCR0UW7TKXSV5WDTL348FGL" descr="S9JM17GP1802LHN4GT14BJYIC" hidden="1">
          <a:extLst>
            <a:ext uri="{FF2B5EF4-FFF2-40B4-BE49-F238E27FC236}">
              <a16:creationId xmlns:a16="http://schemas.microsoft.com/office/drawing/2014/main" id="{00000000-0008-0000-0500-00003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8" name="BEx5OESAY2W8SEGI3TSB65EHJ04B" descr="9CN2Y88X8WYV1HWZG1QILY9BK" hidden="1">
          <a:extLst>
            <a:ext uri="{FF2B5EF4-FFF2-40B4-BE49-F238E27FC236}">
              <a16:creationId xmlns:a16="http://schemas.microsoft.com/office/drawing/2014/main" id="{00000000-0008-0000-0500-00003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9" name="BExGMWEQ2BYRY9BAO5T1X850MJN1" descr="AZ9ST0XDIOP50HSUFO5V31BR0" hidden="1">
          <a:extLst>
            <a:ext uri="{FF2B5EF4-FFF2-40B4-BE49-F238E27FC236}">
              <a16:creationId xmlns:a16="http://schemas.microsoft.com/office/drawing/2014/main" id="{00000000-0008-0000-0500-00003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20" name="BEx1WBFA6B3QCB13ZW9XBO0Q0KBQ">
          <a:extLst>
            <a:ext uri="{FF2B5EF4-FFF2-40B4-BE49-F238E27FC236}">
              <a16:creationId xmlns:a16="http://schemas.microsoft.com/office/drawing/2014/main" id="{00000000-0008-0000-0500-00004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21" name="BEx5CFNYLBECY6WTT41C9RK4NICS">
          <a:extLst>
            <a:ext uri="{FF2B5EF4-FFF2-40B4-BE49-F238E27FC236}">
              <a16:creationId xmlns:a16="http://schemas.microsoft.com/office/drawing/2014/main" id="{00000000-0008-0000-0500-00004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2" name="BEx3C91BLP9Q9FN982LHB5NF6PBV">
          <a:extLst>
            <a:ext uri="{FF2B5EF4-FFF2-40B4-BE49-F238E27FC236}">
              <a16:creationId xmlns:a16="http://schemas.microsoft.com/office/drawing/2014/main" id="{00000000-0008-0000-0500-00004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3" name="BExIYQGXAAN8F8ELMILVACZT2XVH">
          <a:extLst>
            <a:ext uri="{FF2B5EF4-FFF2-40B4-BE49-F238E27FC236}">
              <a16:creationId xmlns:a16="http://schemas.microsoft.com/office/drawing/2014/main" id="{00000000-0008-0000-0500-00004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4" name="BExS916LGMKPNCXF9NMKK3A0D7QG">
          <a:extLst>
            <a:ext uri="{FF2B5EF4-FFF2-40B4-BE49-F238E27FC236}">
              <a16:creationId xmlns:a16="http://schemas.microsoft.com/office/drawing/2014/main" id="{00000000-0008-0000-0500-00004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5" name="BExB9SRSIQREQ7AYR6YVRBN9CVPE">
          <a:extLst>
            <a:ext uri="{FF2B5EF4-FFF2-40B4-BE49-F238E27FC236}">
              <a16:creationId xmlns:a16="http://schemas.microsoft.com/office/drawing/2014/main" id="{00000000-0008-0000-0500-00004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6" name="BExMNJW96FW5ANGQEPP9INAU13ZC">
          <a:extLst>
            <a:ext uri="{FF2B5EF4-FFF2-40B4-BE49-F238E27FC236}">
              <a16:creationId xmlns:a16="http://schemas.microsoft.com/office/drawing/2014/main" id="{00000000-0008-0000-0500-00004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7" name="BExKOS7PM8I66S735IKQJCYPPA48">
          <a:extLst>
            <a:ext uri="{FF2B5EF4-FFF2-40B4-BE49-F238E27FC236}">
              <a16:creationId xmlns:a16="http://schemas.microsoft.com/office/drawing/2014/main" id="{00000000-0008-0000-0500-00004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8" name="BExISWZ9ESENCZHKOE5HMGYGARB0">
          <a:extLst>
            <a:ext uri="{FF2B5EF4-FFF2-40B4-BE49-F238E27FC236}">
              <a16:creationId xmlns:a16="http://schemas.microsoft.com/office/drawing/2014/main" id="{00000000-0008-0000-0500-00004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9" name="BEx92TVVMFGZQAU3Q0MV1E2TD53M">
          <a:extLst>
            <a:ext uri="{FF2B5EF4-FFF2-40B4-BE49-F238E27FC236}">
              <a16:creationId xmlns:a16="http://schemas.microsoft.com/office/drawing/2014/main" id="{00000000-0008-0000-0500-00004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0" name="BEx1LGRJYN7BEWU6MAQQI5SXHJWK">
          <a:extLst>
            <a:ext uri="{FF2B5EF4-FFF2-40B4-BE49-F238E27FC236}">
              <a16:creationId xmlns:a16="http://schemas.microsoft.com/office/drawing/2014/main" id="{00000000-0008-0000-0500-00004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1" name="BExKNL25U7AS99YBTM2BM1UU4PN8">
          <a:extLst>
            <a:ext uri="{FF2B5EF4-FFF2-40B4-BE49-F238E27FC236}">
              <a16:creationId xmlns:a16="http://schemas.microsoft.com/office/drawing/2014/main" id="{00000000-0008-0000-0500-00004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2" name="BExW3VAJT0DYVBV9DYA5EGVZDJ3F">
          <a:extLst>
            <a:ext uri="{FF2B5EF4-FFF2-40B4-BE49-F238E27FC236}">
              <a16:creationId xmlns:a16="http://schemas.microsoft.com/office/drawing/2014/main" id="{00000000-0008-0000-0500-00004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3" name="BEx5ONH16N7FT9DPMK6IV8XLLMWD">
          <a:extLst>
            <a:ext uri="{FF2B5EF4-FFF2-40B4-BE49-F238E27FC236}">
              <a16:creationId xmlns:a16="http://schemas.microsoft.com/office/drawing/2014/main" id="{00000000-0008-0000-0500-00004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4" name="BExQ6FSEJ58DSA1P2DVW3Q91A5N4">
          <a:extLst>
            <a:ext uri="{FF2B5EF4-FFF2-40B4-BE49-F238E27FC236}">
              <a16:creationId xmlns:a16="http://schemas.microsoft.com/office/drawing/2014/main" id="{00000000-0008-0000-0500-00004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5" name="BEx9DFEMI7U69HRMMG6VX87Y3CKK">
          <a:extLst>
            <a:ext uri="{FF2B5EF4-FFF2-40B4-BE49-F238E27FC236}">
              <a16:creationId xmlns:a16="http://schemas.microsoft.com/office/drawing/2014/main" id="{00000000-0008-0000-0500-00004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6" name="BExGUP2SPJ0ZNQ5BDVBGJPJBKICR">
          <a:extLst>
            <a:ext uri="{FF2B5EF4-FFF2-40B4-BE49-F238E27FC236}">
              <a16:creationId xmlns:a16="http://schemas.microsoft.com/office/drawing/2014/main" id="{00000000-0008-0000-0500-00005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7" name="BExTWBA1J9FGG4JVZ6NX4S0T71M7">
          <a:extLst>
            <a:ext uri="{FF2B5EF4-FFF2-40B4-BE49-F238E27FC236}">
              <a16:creationId xmlns:a16="http://schemas.microsoft.com/office/drawing/2014/main" id="{00000000-0008-0000-0500-00005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8" name="BExZTNMS79R9MX71TI825EDHTARV">
          <a:extLst>
            <a:ext uri="{FF2B5EF4-FFF2-40B4-BE49-F238E27FC236}">
              <a16:creationId xmlns:a16="http://schemas.microsoft.com/office/drawing/2014/main" id="{00000000-0008-0000-0500-00005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9" name="BExKNT5HFVTGRZUNGPWMHHGZ4T9E">
          <a:extLst>
            <a:ext uri="{FF2B5EF4-FFF2-40B4-BE49-F238E27FC236}">
              <a16:creationId xmlns:a16="http://schemas.microsoft.com/office/drawing/2014/main" id="{00000000-0008-0000-0500-00005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0" name="BExZZ2L2DFIXD7VX8IDHJL9CVS6Q">
          <a:extLst>
            <a:ext uri="{FF2B5EF4-FFF2-40B4-BE49-F238E27FC236}">
              <a16:creationId xmlns:a16="http://schemas.microsoft.com/office/drawing/2014/main" id="{00000000-0008-0000-0500-00005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1" name="BExMIDS7RZQI5Q56LP4WV2WDYCDB">
          <a:extLst>
            <a:ext uri="{FF2B5EF4-FFF2-40B4-BE49-F238E27FC236}">
              <a16:creationId xmlns:a16="http://schemas.microsoft.com/office/drawing/2014/main" id="{00000000-0008-0000-0500-00005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2" name="BEx5AVGZS0I8P43NK53CBN098N9V">
          <a:extLst>
            <a:ext uri="{FF2B5EF4-FFF2-40B4-BE49-F238E27FC236}">
              <a16:creationId xmlns:a16="http://schemas.microsoft.com/office/drawing/2014/main" id="{00000000-0008-0000-0500-00005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3" name="BExZSHIXA6OXDCNXVI569DLBLV83">
          <a:extLst>
            <a:ext uri="{FF2B5EF4-FFF2-40B4-BE49-F238E27FC236}">
              <a16:creationId xmlns:a16="http://schemas.microsoft.com/office/drawing/2014/main" id="{00000000-0008-0000-0500-00005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4" name="BEx5P7UQ5KMXESIRX1URP9WI8Y2P">
          <a:extLst>
            <a:ext uri="{FF2B5EF4-FFF2-40B4-BE49-F238E27FC236}">
              <a16:creationId xmlns:a16="http://schemas.microsoft.com/office/drawing/2014/main" id="{00000000-0008-0000-0500-00005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5" name="BEx96ZVUEJH71WJX736FU57E19H5">
          <a:extLst>
            <a:ext uri="{FF2B5EF4-FFF2-40B4-BE49-F238E27FC236}">
              <a16:creationId xmlns:a16="http://schemas.microsoft.com/office/drawing/2014/main" id="{00000000-0008-0000-0500-00005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6" name="BExQ63787BI803YXYNTO22450XTC">
          <a:extLst>
            <a:ext uri="{FF2B5EF4-FFF2-40B4-BE49-F238E27FC236}">
              <a16:creationId xmlns:a16="http://schemas.microsoft.com/office/drawing/2014/main" id="{00000000-0008-0000-0500-00005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7" name="BEx5B4GO0K9Q94OCLQ4F2XPTSCOV">
          <a:extLst>
            <a:ext uri="{FF2B5EF4-FFF2-40B4-BE49-F238E27FC236}">
              <a16:creationId xmlns:a16="http://schemas.microsoft.com/office/drawing/2014/main" id="{00000000-0008-0000-0500-00005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8" name="BExMHPT1KIESX8D2ZNKYK3IWJVZ8">
          <a:extLst>
            <a:ext uri="{FF2B5EF4-FFF2-40B4-BE49-F238E27FC236}">
              <a16:creationId xmlns:a16="http://schemas.microsoft.com/office/drawing/2014/main" id="{00000000-0008-0000-0500-00005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9" name="BEx9GV148Z1A7NE2PUIAYVWMJZHV">
          <a:extLst>
            <a:ext uri="{FF2B5EF4-FFF2-40B4-BE49-F238E27FC236}">
              <a16:creationId xmlns:a16="http://schemas.microsoft.com/office/drawing/2014/main" id="{00000000-0008-0000-0500-00005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0" name="BExIGYLXR9LEWDQB22217CDBMU19">
          <a:extLst>
            <a:ext uri="{FF2B5EF4-FFF2-40B4-BE49-F238E27FC236}">
              <a16:creationId xmlns:a16="http://schemas.microsoft.com/office/drawing/2014/main" id="{00000000-0008-0000-0500-00005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1" name="BEx3L063ZCB9IBYCMDP7VS7XIMRD">
          <a:extLst>
            <a:ext uri="{FF2B5EF4-FFF2-40B4-BE49-F238E27FC236}">
              <a16:creationId xmlns:a16="http://schemas.microsoft.com/office/drawing/2014/main" id="{00000000-0008-0000-0500-00005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2" name="BEx3QOPMUPUABYQ94H1032B4N9PK">
          <a:extLst>
            <a:ext uri="{FF2B5EF4-FFF2-40B4-BE49-F238E27FC236}">
              <a16:creationId xmlns:a16="http://schemas.microsoft.com/office/drawing/2014/main" id="{00000000-0008-0000-0500-00006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3" name="BExMKN00WEVLO6BWPLIUDYAWO0II">
          <a:extLst>
            <a:ext uri="{FF2B5EF4-FFF2-40B4-BE49-F238E27FC236}">
              <a16:creationId xmlns:a16="http://schemas.microsoft.com/office/drawing/2014/main" id="{00000000-0008-0000-0500-00006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4" name="BExKFSE2BN2NMTU694RDG3TEBUC5">
          <a:extLst>
            <a:ext uri="{FF2B5EF4-FFF2-40B4-BE49-F238E27FC236}">
              <a16:creationId xmlns:a16="http://schemas.microsoft.com/office/drawing/2014/main" id="{00000000-0008-0000-0500-00006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5" name="BEx7DMPLRGPO9U1M66MXN05RFJNG">
          <a:extLst>
            <a:ext uri="{FF2B5EF4-FFF2-40B4-BE49-F238E27FC236}">
              <a16:creationId xmlns:a16="http://schemas.microsoft.com/office/drawing/2014/main" id="{00000000-0008-0000-0500-00006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6" name="BEx3J7A82S0TO809XQNVRLVBQX14">
          <a:extLst>
            <a:ext uri="{FF2B5EF4-FFF2-40B4-BE49-F238E27FC236}">
              <a16:creationId xmlns:a16="http://schemas.microsoft.com/office/drawing/2014/main" id="{00000000-0008-0000-0500-00006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7" name="BExB9X9LFLH06YLAPCP96XNM5FMI">
          <a:extLst>
            <a:ext uri="{FF2B5EF4-FFF2-40B4-BE49-F238E27FC236}">
              <a16:creationId xmlns:a16="http://schemas.microsoft.com/office/drawing/2014/main" id="{00000000-0008-0000-0500-00006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8" name="BEx5POSG5XAC8SM1A2EMZT1BKWKT">
          <a:extLst>
            <a:ext uri="{FF2B5EF4-FFF2-40B4-BE49-F238E27FC236}">
              <a16:creationId xmlns:a16="http://schemas.microsoft.com/office/drawing/2014/main" id="{00000000-0008-0000-0500-00006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9" name="BExQF2KS73UN6QP7WC3CYRMWVQOI">
          <a:extLst>
            <a:ext uri="{FF2B5EF4-FFF2-40B4-BE49-F238E27FC236}">
              <a16:creationId xmlns:a16="http://schemas.microsoft.com/office/drawing/2014/main" id="{00000000-0008-0000-0500-00006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360" name="BExMO7VFCN4EL59982UR4AJ25JNJ" descr="XX6TINEJADZGKR0CTM7ZRT0RA" hidden="1">
          <a:extLst>
            <a:ext uri="{FF2B5EF4-FFF2-40B4-BE49-F238E27FC236}">
              <a16:creationId xmlns:a16="http://schemas.microsoft.com/office/drawing/2014/main" id="{00000000-0008-0000-0500-00006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1" name="BExU3EX5JJCXCII4YKUJBFBGIJR2" descr="OF5ZI9PI5WH36VPANJ2DYLNMI" hidden="1">
          <a:extLst>
            <a:ext uri="{FF2B5EF4-FFF2-40B4-BE49-F238E27FC236}">
              <a16:creationId xmlns:a16="http://schemas.microsoft.com/office/drawing/2014/main" id="{00000000-0008-0000-05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2" name="BEx1KD7H6UB1VYCJ7O61P562EIUY" descr="IQGV9140X0K0UPBL8OGU3I44J" hidden="1">
          <a:extLst>
            <a:ext uri="{FF2B5EF4-FFF2-40B4-BE49-F238E27FC236}">
              <a16:creationId xmlns:a16="http://schemas.microsoft.com/office/drawing/2014/main" id="{00000000-0008-0000-0500-00006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3" name="BEx5BJQWS6YWHH4ZMSUAMD641V6Y" descr="ZTMFMXCIQSECDX38ALEFHUB00" hidden="1">
          <a:extLst>
            <a:ext uri="{FF2B5EF4-FFF2-40B4-BE49-F238E27FC236}">
              <a16:creationId xmlns:a16="http://schemas.microsoft.com/office/drawing/2014/main" id="{00000000-0008-0000-05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364" name="BExVTO5Q8G2M7BPL4B2584LQS0R0" descr="OB6Q8NA4LZFE4GM9Y3V56BPMQ" hidden="1">
          <a:extLst>
            <a:ext uri="{FF2B5EF4-FFF2-40B4-BE49-F238E27FC236}">
              <a16:creationId xmlns:a16="http://schemas.microsoft.com/office/drawing/2014/main" id="{00000000-0008-0000-0500-00006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365" name="BExIFSCLN1G86X78PFLTSMRP0US5" descr="9JK4SPV4DG7VTCZIILWHXQU5J" hidden="1">
          <a:extLst>
            <a:ext uri="{FF2B5EF4-FFF2-40B4-BE49-F238E27FC236}">
              <a16:creationId xmlns:a16="http://schemas.microsoft.com/office/drawing/2014/main" id="{00000000-0008-0000-05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6" name="BEx1I152WN2D3A85O2XN0DGXCWHN" descr="KHBZFMANRA4UMJR1AB4M5NJNT" hidden="1">
          <a:extLst>
            <a:ext uri="{FF2B5EF4-FFF2-40B4-BE49-F238E27FC236}">
              <a16:creationId xmlns:a16="http://schemas.microsoft.com/office/drawing/2014/main" id="{00000000-0008-0000-0500-00006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7" name="BExW9676P0SKCVKK25QCGHPA3PAD" descr="9A4PWZ20RMSRF0PNECCDM75CA" hidden="1">
          <a:extLst>
            <a:ext uri="{FF2B5EF4-FFF2-40B4-BE49-F238E27FC236}">
              <a16:creationId xmlns:a16="http://schemas.microsoft.com/office/drawing/2014/main" id="{00000000-0008-0000-05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368" name="BExW253QPOZK9KW8BJC3LBXGCG2N" descr="Y5HX37BEUWSN1NEFJKZJXI3SX" hidden="1">
          <a:extLst>
            <a:ext uri="{FF2B5EF4-FFF2-40B4-BE49-F238E27FC236}">
              <a16:creationId xmlns:a16="http://schemas.microsoft.com/office/drawing/2014/main" id="{00000000-0008-0000-0500-00007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69" name="BExS5CPQ8P8JOQPK7ANNKHLSGOKU" hidden="1">
          <a:extLst>
            <a:ext uri="{FF2B5EF4-FFF2-40B4-BE49-F238E27FC236}">
              <a16:creationId xmlns:a16="http://schemas.microsoft.com/office/drawing/2014/main" id="{00000000-0008-0000-0500-00007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0" name="BExMM0AVUAIRNJLXB1FW8R0YB4ZZ" hidden="1">
          <a:extLst>
            <a:ext uri="{FF2B5EF4-FFF2-40B4-BE49-F238E27FC236}">
              <a16:creationId xmlns:a16="http://schemas.microsoft.com/office/drawing/2014/main" id="{00000000-0008-0000-05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71" name="BExXZ7Y09CBS0XA7IPB3IRJ8RJM4" hidden="1">
          <a:extLst>
            <a:ext uri="{FF2B5EF4-FFF2-40B4-BE49-F238E27FC236}">
              <a16:creationId xmlns:a16="http://schemas.microsoft.com/office/drawing/2014/main" id="{00000000-0008-0000-0500-00007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2" name="BExQ7SXS9VUG7P6CACU2J7R2SGIZ" hidden="1">
          <a:extLst>
            <a:ext uri="{FF2B5EF4-FFF2-40B4-BE49-F238E27FC236}">
              <a16:creationId xmlns:a16="http://schemas.microsoft.com/office/drawing/2014/main" id="{00000000-0008-0000-05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3" name="BEx5AQZ4ETQ9LMY5EBWVH20Z7VXQ" hidden="1">
          <a:extLst>
            <a:ext uri="{FF2B5EF4-FFF2-40B4-BE49-F238E27FC236}">
              <a16:creationId xmlns:a16="http://schemas.microsoft.com/office/drawing/2014/main" id="{00000000-0008-0000-0500-00007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4" name="BExUBK0YZ5VYFY8TTITJGJU9S06A" hidden="1">
          <a:extLst>
            <a:ext uri="{FF2B5EF4-FFF2-40B4-BE49-F238E27FC236}">
              <a16:creationId xmlns:a16="http://schemas.microsoft.com/office/drawing/2014/main" id="{00000000-0008-0000-05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5" name="BExUEZCSSJ7RN4J18I2NUIQR2FZS" hidden="1">
          <a:extLst>
            <a:ext uri="{FF2B5EF4-FFF2-40B4-BE49-F238E27FC236}">
              <a16:creationId xmlns:a16="http://schemas.microsoft.com/office/drawing/2014/main" id="{00000000-0008-0000-0500-00007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6" name="BExS3JDQWF7U3F5JTEVOE16ASIYK" hidden="1">
          <a:extLst>
            <a:ext uri="{FF2B5EF4-FFF2-40B4-BE49-F238E27FC236}">
              <a16:creationId xmlns:a16="http://schemas.microsoft.com/office/drawing/2014/main" id="{00000000-0008-0000-05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77" name="BEx973S463FCQVJ7QDFBUIU0WJ3F" descr="ZQTVYL8DCSADVT0QMRXFLU0TR" hidden="1">
          <a:extLst>
            <a:ext uri="{FF2B5EF4-FFF2-40B4-BE49-F238E27FC236}">
              <a16:creationId xmlns:a16="http://schemas.microsoft.com/office/drawing/2014/main" id="{00000000-0008-0000-0500-00007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8" name="BEx5FXJGJOT93D0J2IRJ3985IUMI" hidden="1">
          <a:extLst>
            <a:ext uri="{FF2B5EF4-FFF2-40B4-BE49-F238E27FC236}">
              <a16:creationId xmlns:a16="http://schemas.microsoft.com/office/drawing/2014/main" id="{00000000-0008-0000-0500-00007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79" name="BEx3RTMHAR35NUAAK49TV6NU7EPA" descr="QFXLG4ZCXTRQSJYFCKJ58G9N8" hidden="1">
          <a:extLst>
            <a:ext uri="{FF2B5EF4-FFF2-40B4-BE49-F238E27FC236}">
              <a16:creationId xmlns:a16="http://schemas.microsoft.com/office/drawing/2014/main" id="{00000000-0008-0000-0500-00007B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0" name="BExS8T38WLC2R738ZC7BDJQAKJAJ" descr="MRI962L5PB0E0YWXCIBN82VJH" hidden="1">
          <a:extLst>
            <a:ext uri="{FF2B5EF4-FFF2-40B4-BE49-F238E27FC236}">
              <a16:creationId xmlns:a16="http://schemas.microsoft.com/office/drawing/2014/main" id="{00000000-0008-0000-0500-00007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1" name="BEx5F64BJ6DCM4EJH81D5ZFNPZ0V" descr="7DJ9FILZD2YPS6X1JBP9E76TU" hidden="1">
          <a:extLst>
            <a:ext uri="{FF2B5EF4-FFF2-40B4-BE49-F238E27FC236}">
              <a16:creationId xmlns:a16="http://schemas.microsoft.com/office/drawing/2014/main" id="{00000000-0008-0000-0500-00007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2" name="BExQEXXHA3EEXR44LT6RKCDWM6ZT" hidden="1">
          <a:extLst>
            <a:ext uri="{FF2B5EF4-FFF2-40B4-BE49-F238E27FC236}">
              <a16:creationId xmlns:a16="http://schemas.microsoft.com/office/drawing/2014/main" id="{00000000-0008-0000-0500-00007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3" name="BEx1X6AMHV6ZK3UJB2BXIJTJHYJU" descr="OALR4L95ELQLZ1Y1LETHM1CS9" hidden="1">
          <a:extLst>
            <a:ext uri="{FF2B5EF4-FFF2-40B4-BE49-F238E27FC236}">
              <a16:creationId xmlns:a16="http://schemas.microsoft.com/office/drawing/2014/main" id="{00000000-0008-0000-0500-00007F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84" name="BExSDIVCE09QKG3CT52PHCS6ZJ09" descr="9F076L7EQCF2COMMGCQG6BQGU" hidden="1">
          <a:extLst>
            <a:ext uri="{FF2B5EF4-FFF2-40B4-BE49-F238E27FC236}">
              <a16:creationId xmlns:a16="http://schemas.microsoft.com/office/drawing/2014/main" id="{00000000-0008-0000-0500-00008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5" name="BExZMRC09W87CY4B73NPZMNH21AH" descr="78CUMI0OVLYJRSDRQ3V2YX812" hidden="1">
          <a:extLst>
            <a:ext uri="{FF2B5EF4-FFF2-40B4-BE49-F238E27FC236}">
              <a16:creationId xmlns:a16="http://schemas.microsoft.com/office/drawing/2014/main" id="{00000000-0008-0000-0500-00008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6" name="BExZXVFJ4DY4I24AARDT4AMP6EN1" descr="TXSMH2MTH86CYKA26740RQPUC" hidden="1">
          <a:extLst>
            <a:ext uri="{FF2B5EF4-FFF2-40B4-BE49-F238E27FC236}">
              <a16:creationId xmlns:a16="http://schemas.microsoft.com/office/drawing/2014/main" id="{00000000-0008-0000-0500-00008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7" name="BExOCUIOFQWUGTBU5ESTW3EYEP5C" descr="9BNF49V0R6VVYPHEVMJ3ABDQZ" hidden="1">
          <a:extLst>
            <a:ext uri="{FF2B5EF4-FFF2-40B4-BE49-F238E27FC236}">
              <a16:creationId xmlns:a16="http://schemas.microsoft.com/office/drawing/2014/main" id="{00000000-0008-0000-0500-00008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8" name="BExU65O9OE4B4MQ2A3OYH13M8BZJ" descr="3INNIMMPDBB0JF37L81M6ID21" hidden="1">
          <a:extLst>
            <a:ext uri="{FF2B5EF4-FFF2-40B4-BE49-F238E27FC236}">
              <a16:creationId xmlns:a16="http://schemas.microsoft.com/office/drawing/2014/main" id="{00000000-0008-0000-0500-000084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9" name="BExOPRCR0UW7TKXSV5WDTL348FGL" descr="S9JM17GP1802LHN4GT14BJYIC" hidden="1">
          <a:extLst>
            <a:ext uri="{FF2B5EF4-FFF2-40B4-BE49-F238E27FC236}">
              <a16:creationId xmlns:a16="http://schemas.microsoft.com/office/drawing/2014/main" id="{00000000-0008-0000-0500-00008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0" name="BEx5OESAY2W8SEGI3TSB65EHJ04B" descr="9CN2Y88X8WYV1HWZG1QILY9BK" hidden="1">
          <a:extLst>
            <a:ext uri="{FF2B5EF4-FFF2-40B4-BE49-F238E27FC236}">
              <a16:creationId xmlns:a16="http://schemas.microsoft.com/office/drawing/2014/main" id="{00000000-0008-0000-0500-00008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1" name="BExGMWEQ2BYRY9BAO5T1X850MJN1" descr="AZ9ST0XDIOP50HSUFO5V31BR0" hidden="1">
          <a:extLst>
            <a:ext uri="{FF2B5EF4-FFF2-40B4-BE49-F238E27FC236}">
              <a16:creationId xmlns:a16="http://schemas.microsoft.com/office/drawing/2014/main" id="{00000000-0008-0000-0500-00008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2" name="BEx7HNX05P6GZLY8G52W5KM33JHD">
          <a:extLst>
            <a:ext uri="{FF2B5EF4-FFF2-40B4-BE49-F238E27FC236}">
              <a16:creationId xmlns:a16="http://schemas.microsoft.com/office/drawing/2014/main" id="{00000000-0008-0000-0500-00008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93" name="BExQA5AYJ142SFKFHZDVCJEE8HI1">
          <a:extLst>
            <a:ext uri="{FF2B5EF4-FFF2-40B4-BE49-F238E27FC236}">
              <a16:creationId xmlns:a16="http://schemas.microsoft.com/office/drawing/2014/main" id="{00000000-0008-0000-0500-00008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4" name="BEx1GYBW8W02O73JZU4YSNECS5TI">
          <a:extLst>
            <a:ext uri="{FF2B5EF4-FFF2-40B4-BE49-F238E27FC236}">
              <a16:creationId xmlns:a16="http://schemas.microsoft.com/office/drawing/2014/main" id="{00000000-0008-0000-0500-00008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5" name="BExGS1H2HS1FFTCCUNL6WAEKQG4R">
          <a:extLst>
            <a:ext uri="{FF2B5EF4-FFF2-40B4-BE49-F238E27FC236}">
              <a16:creationId xmlns:a16="http://schemas.microsoft.com/office/drawing/2014/main" id="{00000000-0008-0000-0500-00008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6" name="BExKT5EM0Q5PPRKF2T4RHNVLA6FW">
          <a:extLst>
            <a:ext uri="{FF2B5EF4-FFF2-40B4-BE49-F238E27FC236}">
              <a16:creationId xmlns:a16="http://schemas.microsoft.com/office/drawing/2014/main" id="{00000000-0008-0000-0500-00008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7" name="BExMJFZSF69NHIDLGHA2DB12A2DN">
          <a:extLst>
            <a:ext uri="{FF2B5EF4-FFF2-40B4-BE49-F238E27FC236}">
              <a16:creationId xmlns:a16="http://schemas.microsoft.com/office/drawing/2014/main" id="{00000000-0008-0000-0500-00008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8" name="BEx5MY6SHR31GNCBV5H3F02Y7UH6">
          <a:extLst>
            <a:ext uri="{FF2B5EF4-FFF2-40B4-BE49-F238E27FC236}">
              <a16:creationId xmlns:a16="http://schemas.microsoft.com/office/drawing/2014/main" id="{00000000-0008-0000-0500-00008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9" name="BExZMZFAE8EUTKBDBTVZI340HWVW">
          <a:extLst>
            <a:ext uri="{FF2B5EF4-FFF2-40B4-BE49-F238E27FC236}">
              <a16:creationId xmlns:a16="http://schemas.microsoft.com/office/drawing/2014/main" id="{00000000-0008-0000-0500-00008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0" name="BExD1SHW5BB0LEMHHTSQYB88AR8I">
          <a:extLst>
            <a:ext uri="{FF2B5EF4-FFF2-40B4-BE49-F238E27FC236}">
              <a16:creationId xmlns:a16="http://schemas.microsoft.com/office/drawing/2014/main" id="{00000000-0008-0000-0500-00009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1" name="BExMPIH4OZOOC38H46UYCJ36PG9Y">
          <a:extLst>
            <a:ext uri="{FF2B5EF4-FFF2-40B4-BE49-F238E27FC236}">
              <a16:creationId xmlns:a16="http://schemas.microsoft.com/office/drawing/2014/main" id="{00000000-0008-0000-0500-00009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2" name="BEx5FKCQK7PKBHABW4LAO4VNN2O4">
          <a:extLst>
            <a:ext uri="{FF2B5EF4-FFF2-40B4-BE49-F238E27FC236}">
              <a16:creationId xmlns:a16="http://schemas.microsoft.com/office/drawing/2014/main" id="{00000000-0008-0000-0500-00009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3" name="BEx58B5XBOB42CZLTJIWU0L3JW34">
          <a:extLst>
            <a:ext uri="{FF2B5EF4-FFF2-40B4-BE49-F238E27FC236}">
              <a16:creationId xmlns:a16="http://schemas.microsoft.com/office/drawing/2014/main" id="{00000000-0008-0000-0500-00009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4" name="BEx7LXCYID79SVE9G85UFN70EIEK">
          <a:extLst>
            <a:ext uri="{FF2B5EF4-FFF2-40B4-BE49-F238E27FC236}">
              <a16:creationId xmlns:a16="http://schemas.microsoft.com/office/drawing/2014/main" id="{00000000-0008-0000-0500-00009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5" name="BExQH6JWLI76X3XW9KYRP54JXM0K">
          <a:extLst>
            <a:ext uri="{FF2B5EF4-FFF2-40B4-BE49-F238E27FC236}">
              <a16:creationId xmlns:a16="http://schemas.microsoft.com/office/drawing/2014/main" id="{00000000-0008-0000-0500-00009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6" name="BExW6YHC3K3N47CP8A03FO7Y41Y7">
          <a:extLst>
            <a:ext uri="{FF2B5EF4-FFF2-40B4-BE49-F238E27FC236}">
              <a16:creationId xmlns:a16="http://schemas.microsoft.com/office/drawing/2014/main" id="{00000000-0008-0000-0500-00009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7" name="BEx9E6DK5AN8Z9MKIKUBD533GC4R">
          <a:extLst>
            <a:ext uri="{FF2B5EF4-FFF2-40B4-BE49-F238E27FC236}">
              <a16:creationId xmlns:a16="http://schemas.microsoft.com/office/drawing/2014/main" id="{00000000-0008-0000-0500-00009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8" name="BExSD5TWYFXB9I9GRID592DNGMD1">
          <a:extLst>
            <a:ext uri="{FF2B5EF4-FFF2-40B4-BE49-F238E27FC236}">
              <a16:creationId xmlns:a16="http://schemas.microsoft.com/office/drawing/2014/main" id="{00000000-0008-0000-0500-00009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9" name="BExU1V0ZMGRMSNN8J1PQR6NE7I0I">
          <a:extLst>
            <a:ext uri="{FF2B5EF4-FFF2-40B4-BE49-F238E27FC236}">
              <a16:creationId xmlns:a16="http://schemas.microsoft.com/office/drawing/2014/main" id="{00000000-0008-0000-0500-00009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0" name="BExO7W1Q03JAUHBFYSQ2G8W4IXXU">
          <a:extLst>
            <a:ext uri="{FF2B5EF4-FFF2-40B4-BE49-F238E27FC236}">
              <a16:creationId xmlns:a16="http://schemas.microsoft.com/office/drawing/2014/main" id="{00000000-0008-0000-0500-00009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1" name="BEx5L3I21IF7S9PTB5KBHS2L4XPZ">
          <a:extLst>
            <a:ext uri="{FF2B5EF4-FFF2-40B4-BE49-F238E27FC236}">
              <a16:creationId xmlns:a16="http://schemas.microsoft.com/office/drawing/2014/main" id="{00000000-0008-0000-0500-00009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2" name="BExIHXOD5BYMM90PUQ54QIFDX500">
          <a:extLst>
            <a:ext uri="{FF2B5EF4-FFF2-40B4-BE49-F238E27FC236}">
              <a16:creationId xmlns:a16="http://schemas.microsoft.com/office/drawing/2014/main" id="{00000000-0008-0000-0500-00009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3" name="BExDAXV7WUYFXABERDFTLTUBM70L">
          <a:extLst>
            <a:ext uri="{FF2B5EF4-FFF2-40B4-BE49-F238E27FC236}">
              <a16:creationId xmlns:a16="http://schemas.microsoft.com/office/drawing/2014/main" id="{00000000-0008-0000-0500-00009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4" name="BExZOSB7A7TDRDVBUIXX5AF2PNAU">
          <a:extLst>
            <a:ext uri="{FF2B5EF4-FFF2-40B4-BE49-F238E27FC236}">
              <a16:creationId xmlns:a16="http://schemas.microsoft.com/office/drawing/2014/main" id="{00000000-0008-0000-0500-00009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5" name="BExMLM2GNHRT5TKE4CBD9VG53EGA">
          <a:extLst>
            <a:ext uri="{FF2B5EF4-FFF2-40B4-BE49-F238E27FC236}">
              <a16:creationId xmlns:a16="http://schemas.microsoft.com/office/drawing/2014/main" id="{00000000-0008-0000-0500-00009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6" name="BExOJBOQE126H5XSZQ1AZBDUIRZG">
          <a:extLst>
            <a:ext uri="{FF2B5EF4-FFF2-40B4-BE49-F238E27FC236}">
              <a16:creationId xmlns:a16="http://schemas.microsoft.com/office/drawing/2014/main" id="{00000000-0008-0000-0500-0000A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7" name="BExY1P9617KNMRW4HJSWHVKXV91O">
          <a:extLst>
            <a:ext uri="{FF2B5EF4-FFF2-40B4-BE49-F238E27FC236}">
              <a16:creationId xmlns:a16="http://schemas.microsoft.com/office/drawing/2014/main" id="{00000000-0008-0000-0500-0000A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8" name="BExSGJT551P9SGSFZGA3LRS5B7QE">
          <a:extLst>
            <a:ext uri="{FF2B5EF4-FFF2-40B4-BE49-F238E27FC236}">
              <a16:creationId xmlns:a16="http://schemas.microsoft.com/office/drawing/2014/main" id="{00000000-0008-0000-0500-0000A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9" name="BExZR24LKP179NAY9E9O0NTUTO0L">
          <a:extLst>
            <a:ext uri="{FF2B5EF4-FFF2-40B4-BE49-F238E27FC236}">
              <a16:creationId xmlns:a16="http://schemas.microsoft.com/office/drawing/2014/main" id="{00000000-0008-0000-0500-0000A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0" name="BExIPLJT3FSVZQAO75X34BP3LND6">
          <a:extLst>
            <a:ext uri="{FF2B5EF4-FFF2-40B4-BE49-F238E27FC236}">
              <a16:creationId xmlns:a16="http://schemas.microsoft.com/office/drawing/2014/main" id="{00000000-0008-0000-0500-0000A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1" name="BEx1UB1OHSZTQHXWES4BUTDZMYSN">
          <a:extLst>
            <a:ext uri="{FF2B5EF4-FFF2-40B4-BE49-F238E27FC236}">
              <a16:creationId xmlns:a16="http://schemas.microsoft.com/office/drawing/2014/main" id="{00000000-0008-0000-0500-0000A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2" name="BEx1TPRLC3UI1Y9S67V76KCLY7O0">
          <a:extLst>
            <a:ext uri="{FF2B5EF4-FFF2-40B4-BE49-F238E27FC236}">
              <a16:creationId xmlns:a16="http://schemas.microsoft.com/office/drawing/2014/main" id="{00000000-0008-0000-0500-0000A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3" name="BExOHAK2MS62A2YZ6J248A1FY51A">
          <a:extLst>
            <a:ext uri="{FF2B5EF4-FFF2-40B4-BE49-F238E27FC236}">
              <a16:creationId xmlns:a16="http://schemas.microsoft.com/office/drawing/2014/main" id="{00000000-0008-0000-0500-0000A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4" name="BExXMVN3AVVTJNINR414G3V514W2">
          <a:extLst>
            <a:ext uri="{FF2B5EF4-FFF2-40B4-BE49-F238E27FC236}">
              <a16:creationId xmlns:a16="http://schemas.microsoft.com/office/drawing/2014/main" id="{00000000-0008-0000-0500-0000A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5" name="BExO7T7A7GJNMFNX9YHT55KV2ZRD">
          <a:extLst>
            <a:ext uri="{FF2B5EF4-FFF2-40B4-BE49-F238E27FC236}">
              <a16:creationId xmlns:a16="http://schemas.microsoft.com/office/drawing/2014/main" id="{00000000-0008-0000-0500-0000A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6" name="BExXX4VBNR2MLVPRWTUSMCDVW7HT">
          <a:extLst>
            <a:ext uri="{FF2B5EF4-FFF2-40B4-BE49-F238E27FC236}">
              <a16:creationId xmlns:a16="http://schemas.microsoft.com/office/drawing/2014/main" id="{00000000-0008-0000-0500-0000A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7" name="BEx94ZCYH0CS1QBEUCH9U5LW52LL">
          <a:extLst>
            <a:ext uri="{FF2B5EF4-FFF2-40B4-BE49-F238E27FC236}">
              <a16:creationId xmlns:a16="http://schemas.microsoft.com/office/drawing/2014/main" id="{00000000-0008-0000-0500-0000A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8" name="BExETFC113YM2OTCVXRRJMW46TT6">
          <a:extLst>
            <a:ext uri="{FF2B5EF4-FFF2-40B4-BE49-F238E27FC236}">
              <a16:creationId xmlns:a16="http://schemas.microsoft.com/office/drawing/2014/main" id="{00000000-0008-0000-0500-0000A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9" name="BExH1VF60QGO3LB237XFN5KZ5S1R">
          <a:extLst>
            <a:ext uri="{FF2B5EF4-FFF2-40B4-BE49-F238E27FC236}">
              <a16:creationId xmlns:a16="http://schemas.microsoft.com/office/drawing/2014/main" id="{00000000-0008-0000-0500-0000A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0" name="BExZZDTRTNO66YJY22UTGQGU4KW8">
          <a:extLst>
            <a:ext uri="{FF2B5EF4-FFF2-40B4-BE49-F238E27FC236}">
              <a16:creationId xmlns:a16="http://schemas.microsoft.com/office/drawing/2014/main" id="{00000000-0008-0000-0500-0000A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1" name="BEx7K2Z4BDOASS618SQT0P15LZJS">
          <a:extLst>
            <a:ext uri="{FF2B5EF4-FFF2-40B4-BE49-F238E27FC236}">
              <a16:creationId xmlns:a16="http://schemas.microsoft.com/office/drawing/2014/main" id="{00000000-0008-0000-0500-0000A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508" name="BExMO7VFCN4EL59982UR4AJ25JNJ" descr="XX6TINEJADZGKR0CTM7ZRT0RA" hidden="1">
          <a:extLst>
            <a:ext uri="{FF2B5EF4-FFF2-40B4-BE49-F238E27FC236}">
              <a16:creationId xmlns:a16="http://schemas.microsoft.com/office/drawing/2014/main" id="{00000000-0008-0000-0500-0000F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09" name="BExU3EX5JJCXCII4YKUJBFBGIJR2" descr="OF5ZI9PI5WH36VPANJ2DYLNMI" hidden="1">
          <a:extLst>
            <a:ext uri="{FF2B5EF4-FFF2-40B4-BE49-F238E27FC236}">
              <a16:creationId xmlns:a16="http://schemas.microsoft.com/office/drawing/2014/main" id="{00000000-0008-0000-05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0" name="BEx1KD7H6UB1VYCJ7O61P562EIUY" descr="IQGV9140X0K0UPBL8OGU3I44J" hidden="1">
          <a:extLst>
            <a:ext uri="{FF2B5EF4-FFF2-40B4-BE49-F238E27FC236}">
              <a16:creationId xmlns:a16="http://schemas.microsoft.com/office/drawing/2014/main" id="{00000000-0008-0000-0500-0000F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1" name="BEx5BJQWS6YWHH4ZMSUAMD641V6Y" descr="ZTMFMXCIQSECDX38ALEFHUB00" hidden="1">
          <a:extLst>
            <a:ext uri="{FF2B5EF4-FFF2-40B4-BE49-F238E27FC236}">
              <a16:creationId xmlns:a16="http://schemas.microsoft.com/office/drawing/2014/main" id="{00000000-0008-0000-05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512" name="BExVTO5Q8G2M7BPL4B2584LQS0R0" descr="OB6Q8NA4LZFE4GM9Y3V56BPMQ" hidden="1">
          <a:extLst>
            <a:ext uri="{FF2B5EF4-FFF2-40B4-BE49-F238E27FC236}">
              <a16:creationId xmlns:a16="http://schemas.microsoft.com/office/drawing/2014/main" id="{00000000-0008-0000-0500-000000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513" name="BExIFSCLN1G86X78PFLTSMRP0US5" descr="9JK4SPV4DG7VTCZIILWHXQU5J" hidden="1">
          <a:extLst>
            <a:ext uri="{FF2B5EF4-FFF2-40B4-BE49-F238E27FC236}">
              <a16:creationId xmlns:a16="http://schemas.microsoft.com/office/drawing/2014/main" id="{00000000-0008-0000-05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4" name="BEx1I152WN2D3A85O2XN0DGXCWHN" descr="KHBZFMANRA4UMJR1AB4M5NJNT" hidden="1">
          <a:extLst>
            <a:ext uri="{FF2B5EF4-FFF2-40B4-BE49-F238E27FC236}">
              <a16:creationId xmlns:a16="http://schemas.microsoft.com/office/drawing/2014/main" id="{00000000-0008-0000-0500-000002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5" name="BExW9676P0SKCVKK25QCGHPA3PAD" descr="9A4PWZ20RMSRF0PNECCDM75CA" hidden="1">
          <a:extLst>
            <a:ext uri="{FF2B5EF4-FFF2-40B4-BE49-F238E27FC236}">
              <a16:creationId xmlns:a16="http://schemas.microsoft.com/office/drawing/2014/main" id="{00000000-0008-0000-05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516" name="BExW253QPOZK9KW8BJC3LBXGCG2N" descr="Y5HX37BEUWSN1NEFJKZJXI3SX" hidden="1">
          <a:extLst>
            <a:ext uri="{FF2B5EF4-FFF2-40B4-BE49-F238E27FC236}">
              <a16:creationId xmlns:a16="http://schemas.microsoft.com/office/drawing/2014/main" id="{00000000-0008-0000-0500-00000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7" name="BExS5CPQ8P8JOQPK7ANNKHLSGOKU" hidden="1">
          <a:extLst>
            <a:ext uri="{FF2B5EF4-FFF2-40B4-BE49-F238E27FC236}">
              <a16:creationId xmlns:a16="http://schemas.microsoft.com/office/drawing/2014/main" id="{00000000-0008-0000-0500-000005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8" name="BExMM0AVUAIRNJLXB1FW8R0YB4ZZ" hidden="1">
          <a:extLst>
            <a:ext uri="{FF2B5EF4-FFF2-40B4-BE49-F238E27FC236}">
              <a16:creationId xmlns:a16="http://schemas.microsoft.com/office/drawing/2014/main" id="{00000000-0008-0000-05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9" name="BExXZ7Y09CBS0XA7IPB3IRJ8RJM4" hidden="1">
          <a:extLst>
            <a:ext uri="{FF2B5EF4-FFF2-40B4-BE49-F238E27FC236}">
              <a16:creationId xmlns:a16="http://schemas.microsoft.com/office/drawing/2014/main" id="{00000000-0008-0000-0500-000007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20" name="BExQ7SXS9VUG7P6CACU2J7R2SGIZ" hidden="1">
          <a:extLst>
            <a:ext uri="{FF2B5EF4-FFF2-40B4-BE49-F238E27FC236}">
              <a16:creationId xmlns:a16="http://schemas.microsoft.com/office/drawing/2014/main" id="{00000000-0008-0000-05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1" name="BEx5AQZ4ETQ9LMY5EBWVH20Z7VXQ" hidden="1">
          <a:extLst>
            <a:ext uri="{FF2B5EF4-FFF2-40B4-BE49-F238E27FC236}">
              <a16:creationId xmlns:a16="http://schemas.microsoft.com/office/drawing/2014/main" id="{00000000-0008-0000-0500-000009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2" name="BExUBK0YZ5VYFY8TTITJGJU9S06A" hidden="1">
          <a:extLst>
            <a:ext uri="{FF2B5EF4-FFF2-40B4-BE49-F238E27FC236}">
              <a16:creationId xmlns:a16="http://schemas.microsoft.com/office/drawing/2014/main" id="{00000000-0008-0000-05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3" name="BExUEZCSSJ7RN4J18I2NUIQR2FZS" hidden="1">
          <a:extLst>
            <a:ext uri="{FF2B5EF4-FFF2-40B4-BE49-F238E27FC236}">
              <a16:creationId xmlns:a16="http://schemas.microsoft.com/office/drawing/2014/main" id="{00000000-0008-0000-0500-00000B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4" name="BExS3JDQWF7U3F5JTEVOE16ASIYK" hidden="1">
          <a:extLst>
            <a:ext uri="{FF2B5EF4-FFF2-40B4-BE49-F238E27FC236}">
              <a16:creationId xmlns:a16="http://schemas.microsoft.com/office/drawing/2014/main" id="{00000000-0008-0000-0500-00000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525" name="BEx973S463FCQVJ7QDFBUIU0WJ3F" descr="ZQTVYL8DCSADVT0QMRXFLU0TR" hidden="1">
          <a:extLst>
            <a:ext uri="{FF2B5EF4-FFF2-40B4-BE49-F238E27FC236}">
              <a16:creationId xmlns:a16="http://schemas.microsoft.com/office/drawing/2014/main" id="{00000000-0008-0000-0500-00000D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6" name="BExRZO0PLWWMCLGRH7EH6UXYWGAJ" descr="9D4GQ34QB727H10MA3SSAR2R9" hidden="1">
          <a:extLst>
            <a:ext uri="{FF2B5EF4-FFF2-40B4-BE49-F238E27FC236}">
              <a16:creationId xmlns:a16="http://schemas.microsoft.com/office/drawing/2014/main" id="{00000000-0008-0000-0500-00000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27" name="BEx5FXJGJOT93D0J2IRJ3985IUMI" hidden="1">
          <a:extLst>
            <a:ext uri="{FF2B5EF4-FFF2-40B4-BE49-F238E27FC236}">
              <a16:creationId xmlns:a16="http://schemas.microsoft.com/office/drawing/2014/main" id="{00000000-0008-0000-0500-00000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28" name="BEx3RTMHAR35NUAAK49TV6NU7EPA" descr="QFXLG4ZCXTRQSJYFCKJ58G9N8" hidden="1">
          <a:extLst>
            <a:ext uri="{FF2B5EF4-FFF2-40B4-BE49-F238E27FC236}">
              <a16:creationId xmlns:a16="http://schemas.microsoft.com/office/drawing/2014/main" id="{00000000-0008-0000-0500-000010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9" name="BExS8T38WLC2R738ZC7BDJQAKJAJ" descr="MRI962L5PB0E0YWXCIBN82VJH" hidden="1">
          <a:extLst>
            <a:ext uri="{FF2B5EF4-FFF2-40B4-BE49-F238E27FC236}">
              <a16:creationId xmlns:a16="http://schemas.microsoft.com/office/drawing/2014/main" id="{00000000-0008-0000-0500-000011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0" name="BEx5F64BJ6DCM4EJH81D5ZFNPZ0V" descr="7DJ9FILZD2YPS6X1JBP9E76TU" hidden="1">
          <a:extLst>
            <a:ext uri="{FF2B5EF4-FFF2-40B4-BE49-F238E27FC236}">
              <a16:creationId xmlns:a16="http://schemas.microsoft.com/office/drawing/2014/main" id="{00000000-0008-0000-0500-000012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1" name="BExQEXXHA3EEXR44LT6RKCDWM6ZT" hidden="1">
          <a:extLst>
            <a:ext uri="{FF2B5EF4-FFF2-40B4-BE49-F238E27FC236}">
              <a16:creationId xmlns:a16="http://schemas.microsoft.com/office/drawing/2014/main" id="{00000000-0008-0000-0500-000013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32" name="BEx1X6AMHV6ZK3UJB2BXIJTJHYJU" descr="OALR4L95ELQLZ1Y1LETHM1CS9" hidden="1">
          <a:extLst>
            <a:ext uri="{FF2B5EF4-FFF2-40B4-BE49-F238E27FC236}">
              <a16:creationId xmlns:a16="http://schemas.microsoft.com/office/drawing/2014/main" id="{00000000-0008-0000-0500-00001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33" name="BExSDIVCE09QKG3CT52PHCS6ZJ09" descr="9F076L7EQCF2COMMGCQG6BQGU" hidden="1">
          <a:extLst>
            <a:ext uri="{FF2B5EF4-FFF2-40B4-BE49-F238E27FC236}">
              <a16:creationId xmlns:a16="http://schemas.microsoft.com/office/drawing/2014/main" id="{00000000-0008-0000-0500-000015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4" name="BEx1QZGQZBAWJ8591VXEIPUOVS7X" descr="MEW27CPIFG44B7E7HEQUUF5QF" hidden="1">
          <a:extLst>
            <a:ext uri="{FF2B5EF4-FFF2-40B4-BE49-F238E27FC236}">
              <a16:creationId xmlns:a16="http://schemas.microsoft.com/office/drawing/2014/main" id="{00000000-0008-0000-0500-000016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5" name="BExMF7LICJLPXSHM63A6EQ79YQKG" descr="U084VZL15IMB1OFRRAY6GVKAE" hidden="1">
          <a:extLst>
            <a:ext uri="{FF2B5EF4-FFF2-40B4-BE49-F238E27FC236}">
              <a16:creationId xmlns:a16="http://schemas.microsoft.com/office/drawing/2014/main" id="{00000000-0008-0000-0500-000017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6" name="BExS343F8GCKP6HTF9Y97L133DX8" descr="ZRF0KB1IYQSNV63CTXT25G67G" hidden="1">
          <a:extLst>
            <a:ext uri="{FF2B5EF4-FFF2-40B4-BE49-F238E27FC236}">
              <a16:creationId xmlns:a16="http://schemas.microsoft.com/office/drawing/2014/main" id="{00000000-0008-0000-0500-000018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7" name="BExZMRC09W87CY4B73NPZMNH21AH" descr="78CUMI0OVLYJRSDRQ3V2YX812" hidden="1">
          <a:extLst>
            <a:ext uri="{FF2B5EF4-FFF2-40B4-BE49-F238E27FC236}">
              <a16:creationId xmlns:a16="http://schemas.microsoft.com/office/drawing/2014/main" id="{00000000-0008-0000-0500-000019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8" name="BExZXVFJ4DY4I24AARDT4AMP6EN1" descr="TXSMH2MTH86CYKA26740RQPUC" hidden="1">
          <a:extLst>
            <a:ext uri="{FF2B5EF4-FFF2-40B4-BE49-F238E27FC236}">
              <a16:creationId xmlns:a16="http://schemas.microsoft.com/office/drawing/2014/main" id="{00000000-0008-0000-0500-00001A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9" name="BExOCUIOFQWUGTBU5ESTW3EYEP5C" descr="9BNF49V0R6VVYPHEVMJ3ABDQZ" hidden="1">
          <a:extLst>
            <a:ext uri="{FF2B5EF4-FFF2-40B4-BE49-F238E27FC236}">
              <a16:creationId xmlns:a16="http://schemas.microsoft.com/office/drawing/2014/main" id="{00000000-0008-0000-0500-00001B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0" name="BExU65O9OE4B4MQ2A3OYH13M8BZJ" descr="3INNIMMPDBB0JF37L81M6ID21" hidden="1">
          <a:extLst>
            <a:ext uri="{FF2B5EF4-FFF2-40B4-BE49-F238E27FC236}">
              <a16:creationId xmlns:a16="http://schemas.microsoft.com/office/drawing/2014/main" id="{00000000-0008-0000-0500-00001C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1" name="BExOPRCR0UW7TKXSV5WDTL348FGL" descr="S9JM17GP1802LHN4GT14BJYIC" hidden="1">
          <a:extLst>
            <a:ext uri="{FF2B5EF4-FFF2-40B4-BE49-F238E27FC236}">
              <a16:creationId xmlns:a16="http://schemas.microsoft.com/office/drawing/2014/main" id="{00000000-0008-0000-0500-00001D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2" name="BEx5OESAY2W8SEGI3TSB65EHJ04B" descr="9CN2Y88X8WYV1HWZG1QILY9BK" hidden="1">
          <a:extLst>
            <a:ext uri="{FF2B5EF4-FFF2-40B4-BE49-F238E27FC236}">
              <a16:creationId xmlns:a16="http://schemas.microsoft.com/office/drawing/2014/main" id="{00000000-0008-0000-0500-00001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3" name="BExGMWEQ2BYRY9BAO5T1X850MJN1" descr="AZ9ST0XDIOP50HSUFO5V31BR0" hidden="1">
          <a:extLst>
            <a:ext uri="{FF2B5EF4-FFF2-40B4-BE49-F238E27FC236}">
              <a16:creationId xmlns:a16="http://schemas.microsoft.com/office/drawing/2014/main" id="{00000000-0008-0000-0500-00001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544" name="BEx5BJG5S8O8ZZZSD8MO3FXN2EHE">
          <a:extLst>
            <a:ext uri="{FF2B5EF4-FFF2-40B4-BE49-F238E27FC236}">
              <a16:creationId xmlns:a16="http://schemas.microsoft.com/office/drawing/2014/main" id="{00000000-0008-0000-0500-00002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545" name="BExKTRQEDBLH3B5P59YO6HLW17I5">
          <a:extLst>
            <a:ext uri="{FF2B5EF4-FFF2-40B4-BE49-F238E27FC236}">
              <a16:creationId xmlns:a16="http://schemas.microsoft.com/office/drawing/2014/main" id="{00000000-0008-0000-0500-00002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6" name="BExMK49QSUSH7HNP255PHECMPS1L">
          <a:extLst>
            <a:ext uri="{FF2B5EF4-FFF2-40B4-BE49-F238E27FC236}">
              <a16:creationId xmlns:a16="http://schemas.microsoft.com/office/drawing/2014/main" id="{00000000-0008-0000-0500-00002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7" name="BExU88LJ6L6YJMV3G64GCVWUHU5F">
          <a:extLst>
            <a:ext uri="{FF2B5EF4-FFF2-40B4-BE49-F238E27FC236}">
              <a16:creationId xmlns:a16="http://schemas.microsoft.com/office/drawing/2014/main" id="{00000000-0008-0000-0500-00002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8" name="BExVXEQ33ZJEL8L2QHQ5J6D5OG14">
          <a:extLst>
            <a:ext uri="{FF2B5EF4-FFF2-40B4-BE49-F238E27FC236}">
              <a16:creationId xmlns:a16="http://schemas.microsoft.com/office/drawing/2014/main" id="{00000000-0008-0000-0500-00002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9" name="BExQA85CPF51UZOYRD3M6S22JYMK">
          <a:extLst>
            <a:ext uri="{FF2B5EF4-FFF2-40B4-BE49-F238E27FC236}">
              <a16:creationId xmlns:a16="http://schemas.microsoft.com/office/drawing/2014/main" id="{00000000-0008-0000-0500-00002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0" name="BExIZZVEKNEYTR310K78MJBEBVVQ">
          <a:extLst>
            <a:ext uri="{FF2B5EF4-FFF2-40B4-BE49-F238E27FC236}">
              <a16:creationId xmlns:a16="http://schemas.microsoft.com/office/drawing/2014/main" id="{00000000-0008-0000-0500-00002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482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1" name="BEx7700262PLZ4J1RZJ8FUHLA83V">
          <a:extLst>
            <a:ext uri="{FF2B5EF4-FFF2-40B4-BE49-F238E27FC236}">
              <a16:creationId xmlns:a16="http://schemas.microsoft.com/office/drawing/2014/main" id="{00000000-0008-0000-0500-00002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482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2" name="BEx3PW8ROYGKLHS10RXZSNY98LN7">
          <a:extLst>
            <a:ext uri="{FF2B5EF4-FFF2-40B4-BE49-F238E27FC236}">
              <a16:creationId xmlns:a16="http://schemas.microsoft.com/office/drawing/2014/main" id="{00000000-0008-0000-0500-00002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452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3" name="BExU900O8LEJAOXACCLH1ZAUOAFE">
          <a:extLst>
            <a:ext uri="{FF2B5EF4-FFF2-40B4-BE49-F238E27FC236}">
              <a16:creationId xmlns:a16="http://schemas.microsoft.com/office/drawing/2014/main" id="{00000000-0008-0000-0500-00002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45200" y="1638300"/>
          <a:ext cx="50800" cy="50800"/>
        </a:xfrm>
        <a:prstGeom prst="rect">
          <a:avLst/>
        </a:prstGeom>
      </xdr:spPr>
    </xdr:pic>
    <xdr:clientData/>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4" name="BExENO8QTGWT2Z9XW4EHN48UB91M">
          <a:extLst>
            <a:ext uri="{FF2B5EF4-FFF2-40B4-BE49-F238E27FC236}">
              <a16:creationId xmlns:a16="http://schemas.microsoft.com/office/drawing/2014/main" id="{00000000-0008-0000-0500-00002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26200" y="1562100"/>
          <a:ext cx="50800" cy="50800"/>
        </a:xfrm>
        <a:prstGeom prst="rect">
          <a:avLst/>
        </a:prstGeom>
      </xdr:spPr>
    </xdr:pic>
    <xdr:clientData fPrintsWithSheet="0"/>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5" name="BExMJ9UPYT7189D3HN2UN7XKPEYX">
          <a:extLst>
            <a:ext uri="{FF2B5EF4-FFF2-40B4-BE49-F238E27FC236}">
              <a16:creationId xmlns:a16="http://schemas.microsoft.com/office/drawing/2014/main" id="{00000000-0008-0000-0500-00002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26200" y="1638300"/>
          <a:ext cx="50800" cy="50800"/>
        </a:xfrm>
        <a:prstGeom prst="rect">
          <a:avLst/>
        </a:prstGeom>
      </xdr:spPr>
    </xdr:pic>
    <xdr:clientData/>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6" name="BExW370KJBMUXYM4HEWAZ5LOHEQU">
          <a:extLst>
            <a:ext uri="{FF2B5EF4-FFF2-40B4-BE49-F238E27FC236}">
              <a16:creationId xmlns:a16="http://schemas.microsoft.com/office/drawing/2014/main" id="{00000000-0008-0000-0500-00002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62800" y="1562100"/>
          <a:ext cx="50800" cy="50800"/>
        </a:xfrm>
        <a:prstGeom prst="rect">
          <a:avLst/>
        </a:prstGeom>
      </xdr:spPr>
    </xdr:pic>
    <xdr:clientData fPrintsWithSheet="0"/>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7" name="BExS2G495GALNBJVTY2ILBW9B3QO">
          <a:extLst>
            <a:ext uri="{FF2B5EF4-FFF2-40B4-BE49-F238E27FC236}">
              <a16:creationId xmlns:a16="http://schemas.microsoft.com/office/drawing/2014/main" id="{00000000-0008-0000-0500-00002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62800" y="1638300"/>
          <a:ext cx="50800" cy="50800"/>
        </a:xfrm>
        <a:prstGeom prst="rect">
          <a:avLst/>
        </a:prstGeom>
      </xdr:spPr>
    </xdr:pic>
    <xdr:clientData/>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8" name="BExQ72EYPS1I9ZC290SED2PLYA4I">
          <a:extLst>
            <a:ext uri="{FF2B5EF4-FFF2-40B4-BE49-F238E27FC236}">
              <a16:creationId xmlns:a16="http://schemas.microsoft.com/office/drawing/2014/main" id="{00000000-0008-0000-0500-00002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56600" y="1562100"/>
          <a:ext cx="50800" cy="50800"/>
        </a:xfrm>
        <a:prstGeom prst="rect">
          <a:avLst/>
        </a:prstGeom>
      </xdr:spPr>
    </xdr:pic>
    <xdr:clientData fPrintsWithSheet="0"/>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9" name="BEx58N5IM4XPCQFRIQYDCFA0RM5O">
          <a:extLst>
            <a:ext uri="{FF2B5EF4-FFF2-40B4-BE49-F238E27FC236}">
              <a16:creationId xmlns:a16="http://schemas.microsoft.com/office/drawing/2014/main" id="{00000000-0008-0000-0500-00002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56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0" name="BEx9CBZPH0YK59CRBUFCJZJ8DUM5">
          <a:extLst>
            <a:ext uri="{FF2B5EF4-FFF2-40B4-BE49-F238E27FC236}">
              <a16:creationId xmlns:a16="http://schemas.microsoft.com/office/drawing/2014/main" id="{00000000-0008-0000-0500-00003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7556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1" name="BEx1HVQTRM9BEANTBHD2ZS8K5C40">
          <a:extLst>
            <a:ext uri="{FF2B5EF4-FFF2-40B4-BE49-F238E27FC236}">
              <a16:creationId xmlns:a16="http://schemas.microsoft.com/office/drawing/2014/main" id="{00000000-0008-0000-0500-00003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755600" y="1638300"/>
          <a:ext cx="50800" cy="50800"/>
        </a:xfrm>
        <a:prstGeom prst="rect">
          <a:avLst/>
        </a:prstGeom>
      </xdr:spPr>
    </xdr:pic>
    <xdr:clientData/>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2" name="BExQ6NVQR8AVRGWU12KS43XG6H6C">
          <a:extLst>
            <a:ext uri="{FF2B5EF4-FFF2-40B4-BE49-F238E27FC236}">
              <a16:creationId xmlns:a16="http://schemas.microsoft.com/office/drawing/2014/main" id="{00000000-0008-0000-0500-00003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593800" y="1562100"/>
          <a:ext cx="50800" cy="50800"/>
        </a:xfrm>
        <a:prstGeom prst="rect">
          <a:avLst/>
        </a:prstGeom>
      </xdr:spPr>
    </xdr:pic>
    <xdr:clientData fPrintsWithSheet="0"/>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3" name="BExZX2NQPIXQRFWEB6ZD7P985GTB">
          <a:extLst>
            <a:ext uri="{FF2B5EF4-FFF2-40B4-BE49-F238E27FC236}">
              <a16:creationId xmlns:a16="http://schemas.microsoft.com/office/drawing/2014/main" id="{00000000-0008-0000-0500-00003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593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4" name="BExRZU0I574MBA4Z1B9HFDNMDV1R">
          <a:extLst>
            <a:ext uri="{FF2B5EF4-FFF2-40B4-BE49-F238E27FC236}">
              <a16:creationId xmlns:a16="http://schemas.microsoft.com/office/drawing/2014/main" id="{00000000-0008-0000-0500-00003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002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5" name="BExIX5Z4KPAUDRXSQSTXIAQEWW27">
          <a:extLst>
            <a:ext uri="{FF2B5EF4-FFF2-40B4-BE49-F238E27FC236}">
              <a16:creationId xmlns:a16="http://schemas.microsoft.com/office/drawing/2014/main" id="{00000000-0008-0000-0500-00003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002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6" name="BExF7WTDCZ9O4WP78M60YZ217L7C">
          <a:extLst>
            <a:ext uri="{FF2B5EF4-FFF2-40B4-BE49-F238E27FC236}">
              <a16:creationId xmlns:a16="http://schemas.microsoft.com/office/drawing/2014/main" id="{00000000-0008-0000-0500-00003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4480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7" name="BExZMQQFAVL6S26S1P2B08YCQXN3">
          <a:extLst>
            <a:ext uri="{FF2B5EF4-FFF2-40B4-BE49-F238E27FC236}">
              <a16:creationId xmlns:a16="http://schemas.microsoft.com/office/drawing/2014/main" id="{00000000-0008-0000-0500-00003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4480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8" name="BEx7H68E7WT5KUVJPDSDMH3J6EXD">
          <a:extLst>
            <a:ext uri="{FF2B5EF4-FFF2-40B4-BE49-F238E27FC236}">
              <a16:creationId xmlns:a16="http://schemas.microsoft.com/office/drawing/2014/main" id="{00000000-0008-0000-0500-00003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2735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9" name="BExERMWFA1UUQ52M67C5SNRJPQCK">
          <a:extLst>
            <a:ext uri="{FF2B5EF4-FFF2-40B4-BE49-F238E27FC236}">
              <a16:creationId xmlns:a16="http://schemas.microsoft.com/office/drawing/2014/main" id="{00000000-0008-0000-0500-00003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735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0" name="BEx90Y04HVTX58WUMUPUPRPNX4MX">
          <a:extLst>
            <a:ext uri="{FF2B5EF4-FFF2-40B4-BE49-F238E27FC236}">
              <a16:creationId xmlns:a16="http://schemas.microsoft.com/office/drawing/2014/main" id="{00000000-0008-0000-0500-00003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516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1" name="BExKQNN77W719E53LUVCRR4AKNZ5">
          <a:extLst>
            <a:ext uri="{FF2B5EF4-FFF2-40B4-BE49-F238E27FC236}">
              <a16:creationId xmlns:a16="http://schemas.microsoft.com/office/drawing/2014/main" id="{00000000-0008-0000-0500-00003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516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2" name="BExS4OFS1MTZ6HLBS4PT2NWNZ97Y">
          <a:extLst>
            <a:ext uri="{FF2B5EF4-FFF2-40B4-BE49-F238E27FC236}">
              <a16:creationId xmlns:a16="http://schemas.microsoft.com/office/drawing/2014/main" id="{00000000-0008-0000-0500-00003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6771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3" name="BEx5LEFX87UMVGWR9IGNOZZLCWEL">
          <a:extLst>
            <a:ext uri="{FF2B5EF4-FFF2-40B4-BE49-F238E27FC236}">
              <a16:creationId xmlns:a16="http://schemas.microsoft.com/office/drawing/2014/main" id="{00000000-0008-0000-0500-00003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677100" y="1638300"/>
          <a:ext cx="50800" cy="50800"/>
        </a:xfrm>
        <a:prstGeom prst="rect">
          <a:avLst/>
        </a:prstGeom>
      </xdr:spPr>
    </xdr:pic>
    <xdr:clientData/>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4" name="BEx9G3WK2W5FWGEYMQM1REM75GBD">
          <a:extLst>
            <a:ext uri="{FF2B5EF4-FFF2-40B4-BE49-F238E27FC236}">
              <a16:creationId xmlns:a16="http://schemas.microsoft.com/office/drawing/2014/main" id="{00000000-0008-0000-0500-00003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731200" y="1562100"/>
          <a:ext cx="50800" cy="50800"/>
        </a:xfrm>
        <a:prstGeom prst="rect">
          <a:avLst/>
        </a:prstGeom>
      </xdr:spPr>
    </xdr:pic>
    <xdr:clientData fPrintsWithSheet="0"/>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5" name="BExSBYZ5QOVNMYAUIXBFSZ7ZOBTC">
          <a:extLst>
            <a:ext uri="{FF2B5EF4-FFF2-40B4-BE49-F238E27FC236}">
              <a16:creationId xmlns:a16="http://schemas.microsoft.com/office/drawing/2014/main" id="{00000000-0008-0000-0500-00003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731200" y="1638300"/>
          <a:ext cx="50800" cy="50800"/>
        </a:xfrm>
        <a:prstGeom prst="rect">
          <a:avLst/>
        </a:prstGeom>
      </xdr:spPr>
    </xdr:pic>
    <xdr:clientData/>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6" name="BExO9XH5G1QJJNS069NB5UNT19R1">
          <a:extLst>
            <a:ext uri="{FF2B5EF4-FFF2-40B4-BE49-F238E27FC236}">
              <a16:creationId xmlns:a16="http://schemas.microsoft.com/office/drawing/2014/main" id="{00000000-0008-0000-0500-00004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353500" y="1562100"/>
          <a:ext cx="50800" cy="50800"/>
        </a:xfrm>
        <a:prstGeom prst="rect">
          <a:avLst/>
        </a:prstGeom>
      </xdr:spPr>
    </xdr:pic>
    <xdr:clientData fPrintsWithSheet="0"/>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7" name="BExD7LJFLWE28NNGKKFCLCVGXTMC">
          <a:extLst>
            <a:ext uri="{FF2B5EF4-FFF2-40B4-BE49-F238E27FC236}">
              <a16:creationId xmlns:a16="http://schemas.microsoft.com/office/drawing/2014/main" id="{00000000-0008-0000-0500-00004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353500" y="1638300"/>
          <a:ext cx="50800" cy="50800"/>
        </a:xfrm>
        <a:prstGeom prst="rect">
          <a:avLst/>
        </a:prstGeom>
      </xdr:spPr>
    </xdr:pic>
    <xdr:clientData/>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8" name="BExBBI26OTXLBPKG9LQNY1E5IPV5">
          <a:extLst>
            <a:ext uri="{FF2B5EF4-FFF2-40B4-BE49-F238E27FC236}">
              <a16:creationId xmlns:a16="http://schemas.microsoft.com/office/drawing/2014/main" id="{00000000-0008-0000-0500-00004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42500" y="1562100"/>
          <a:ext cx="50800" cy="50800"/>
        </a:xfrm>
        <a:prstGeom prst="rect">
          <a:avLst/>
        </a:prstGeom>
      </xdr:spPr>
    </xdr:pic>
    <xdr:clientData fPrintsWithSheet="0"/>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9" name="BExQE6T2UT9Z8Q8ANWKOA7D7K4TW">
          <a:extLst>
            <a:ext uri="{FF2B5EF4-FFF2-40B4-BE49-F238E27FC236}">
              <a16:creationId xmlns:a16="http://schemas.microsoft.com/office/drawing/2014/main" id="{00000000-0008-0000-0500-00004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242500" y="1638300"/>
          <a:ext cx="50800" cy="50800"/>
        </a:xfrm>
        <a:prstGeom prst="rect">
          <a:avLst/>
        </a:prstGeom>
      </xdr:spPr>
    </xdr:pic>
    <xdr:clientData/>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0" name="BEx00K8FHFCCU8J205Q96GK8VTQ8">
          <a:extLst>
            <a:ext uri="{FF2B5EF4-FFF2-40B4-BE49-F238E27FC236}">
              <a16:creationId xmlns:a16="http://schemas.microsoft.com/office/drawing/2014/main" id="{00000000-0008-0000-0500-00004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737800" y="1562100"/>
          <a:ext cx="50800" cy="50800"/>
        </a:xfrm>
        <a:prstGeom prst="rect">
          <a:avLst/>
        </a:prstGeom>
      </xdr:spPr>
    </xdr:pic>
    <xdr:clientData fPrintsWithSheet="0"/>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1" name="BExIMK0ADOIHN9203C6HCV6FRSKM">
          <a:extLst>
            <a:ext uri="{FF2B5EF4-FFF2-40B4-BE49-F238E27FC236}">
              <a16:creationId xmlns:a16="http://schemas.microsoft.com/office/drawing/2014/main" id="{00000000-0008-0000-0500-00004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7378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2" name="BExZM7EJA5XLEX838EYN9F1Z5UJL">
          <a:extLst>
            <a:ext uri="{FF2B5EF4-FFF2-40B4-BE49-F238E27FC236}">
              <a16:creationId xmlns:a16="http://schemas.microsoft.com/office/drawing/2014/main" id="{00000000-0008-0000-0500-00004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6268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3" name="BExMFGL8MHPQLMYMD7Q2ZMUWX23H">
          <a:extLst>
            <a:ext uri="{FF2B5EF4-FFF2-40B4-BE49-F238E27FC236}">
              <a16:creationId xmlns:a16="http://schemas.microsoft.com/office/drawing/2014/main" id="{00000000-0008-0000-0500-00004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626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438" name="BExMO7VFCN4EL59982UR4AJ25JNJ" descr="XX6TINEJADZGKR0CTM7ZRT0RA" hidden="1">
          <a:extLst>
            <a:ext uri="{FF2B5EF4-FFF2-40B4-BE49-F238E27FC236}">
              <a16:creationId xmlns:a16="http://schemas.microsoft.com/office/drawing/2014/main" id="{00000000-0008-0000-0500-0000B6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39" name="BExU3EX5JJCXCII4YKUJBFBGIJR2" descr="OF5ZI9PI5WH36VPANJ2DYLNMI" hidden="1">
          <a:extLst>
            <a:ext uri="{FF2B5EF4-FFF2-40B4-BE49-F238E27FC236}">
              <a16:creationId xmlns:a16="http://schemas.microsoft.com/office/drawing/2014/main" id="{00000000-0008-0000-05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0" name="BEx1KD7H6UB1VYCJ7O61P562EIUY" descr="IQGV9140X0K0UPBL8OGU3I44J" hidden="1">
          <a:extLst>
            <a:ext uri="{FF2B5EF4-FFF2-40B4-BE49-F238E27FC236}">
              <a16:creationId xmlns:a16="http://schemas.microsoft.com/office/drawing/2014/main" id="{00000000-0008-0000-0500-0000B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1" name="BEx5BJQWS6YWHH4ZMSUAMD641V6Y" descr="ZTMFMXCIQSECDX38ALEFHUB00" hidden="1">
          <a:extLst>
            <a:ext uri="{FF2B5EF4-FFF2-40B4-BE49-F238E27FC236}">
              <a16:creationId xmlns:a16="http://schemas.microsoft.com/office/drawing/2014/main" id="{00000000-0008-0000-05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442" name="BExVTO5Q8G2M7BPL4B2584LQS0R0" descr="OB6Q8NA4LZFE4GM9Y3V56BPMQ" hidden="1">
          <a:extLst>
            <a:ext uri="{FF2B5EF4-FFF2-40B4-BE49-F238E27FC236}">
              <a16:creationId xmlns:a16="http://schemas.microsoft.com/office/drawing/2014/main" id="{00000000-0008-0000-0500-0000B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443" name="BExIFSCLN1G86X78PFLTSMRP0US5" descr="9JK4SPV4DG7VTCZIILWHXQU5J" hidden="1">
          <a:extLst>
            <a:ext uri="{FF2B5EF4-FFF2-40B4-BE49-F238E27FC236}">
              <a16:creationId xmlns:a16="http://schemas.microsoft.com/office/drawing/2014/main" id="{00000000-0008-0000-05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4" name="BEx1I152WN2D3A85O2XN0DGXCWHN" descr="KHBZFMANRA4UMJR1AB4M5NJNT" hidden="1">
          <a:extLst>
            <a:ext uri="{FF2B5EF4-FFF2-40B4-BE49-F238E27FC236}">
              <a16:creationId xmlns:a16="http://schemas.microsoft.com/office/drawing/2014/main" id="{00000000-0008-0000-0500-0000B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5" name="BExW9676P0SKCVKK25QCGHPA3PAD" descr="9A4PWZ20RMSRF0PNECCDM75CA" hidden="1">
          <a:extLst>
            <a:ext uri="{FF2B5EF4-FFF2-40B4-BE49-F238E27FC236}">
              <a16:creationId xmlns:a16="http://schemas.microsoft.com/office/drawing/2014/main" id="{00000000-0008-0000-05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446" name="BExW253QPOZK9KW8BJC3LBXGCG2N" descr="Y5HX37BEUWSN1NEFJKZJXI3SX" hidden="1">
          <a:extLst>
            <a:ext uri="{FF2B5EF4-FFF2-40B4-BE49-F238E27FC236}">
              <a16:creationId xmlns:a16="http://schemas.microsoft.com/office/drawing/2014/main" id="{00000000-0008-0000-0500-0000B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7" name="BExS5CPQ8P8JOQPK7ANNKHLSGOKU" hidden="1">
          <a:extLst>
            <a:ext uri="{FF2B5EF4-FFF2-40B4-BE49-F238E27FC236}">
              <a16:creationId xmlns:a16="http://schemas.microsoft.com/office/drawing/2014/main" id="{00000000-0008-0000-0500-0000BF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8" name="BExMM0AVUAIRNJLXB1FW8R0YB4ZZ" hidden="1">
          <a:extLst>
            <a:ext uri="{FF2B5EF4-FFF2-40B4-BE49-F238E27FC236}">
              <a16:creationId xmlns:a16="http://schemas.microsoft.com/office/drawing/2014/main" id="{00000000-0008-0000-05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9" name="BExXZ7Y09CBS0XA7IPB3IRJ8RJM4" hidden="1">
          <a:extLst>
            <a:ext uri="{FF2B5EF4-FFF2-40B4-BE49-F238E27FC236}">
              <a16:creationId xmlns:a16="http://schemas.microsoft.com/office/drawing/2014/main" id="{00000000-0008-0000-0500-0000C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50" name="BExQ7SXS9VUG7P6CACU2J7R2SGIZ" hidden="1">
          <a:extLst>
            <a:ext uri="{FF2B5EF4-FFF2-40B4-BE49-F238E27FC236}">
              <a16:creationId xmlns:a16="http://schemas.microsoft.com/office/drawing/2014/main" id="{00000000-0008-0000-05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1" name="BEx5AQZ4ETQ9LMY5EBWVH20Z7VXQ" hidden="1">
          <a:extLst>
            <a:ext uri="{FF2B5EF4-FFF2-40B4-BE49-F238E27FC236}">
              <a16:creationId xmlns:a16="http://schemas.microsoft.com/office/drawing/2014/main" id="{00000000-0008-0000-0500-0000C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2" name="BExUBK0YZ5VYFY8TTITJGJU9S06A" hidden="1">
          <a:extLst>
            <a:ext uri="{FF2B5EF4-FFF2-40B4-BE49-F238E27FC236}">
              <a16:creationId xmlns:a16="http://schemas.microsoft.com/office/drawing/2014/main" id="{00000000-0008-0000-05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3" name="BExUEZCSSJ7RN4J18I2NUIQR2FZS" hidden="1">
          <a:extLst>
            <a:ext uri="{FF2B5EF4-FFF2-40B4-BE49-F238E27FC236}">
              <a16:creationId xmlns:a16="http://schemas.microsoft.com/office/drawing/2014/main" id="{00000000-0008-0000-0500-0000C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4" name="BExS3JDQWF7U3F5JTEVOE16ASIYK" hidden="1">
          <a:extLst>
            <a:ext uri="{FF2B5EF4-FFF2-40B4-BE49-F238E27FC236}">
              <a16:creationId xmlns:a16="http://schemas.microsoft.com/office/drawing/2014/main" id="{00000000-0008-0000-05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455" name="BEx973S463FCQVJ7QDFBUIU0WJ3F" descr="ZQTVYL8DCSADVT0QMRXFLU0TR" hidden="1">
          <a:extLst>
            <a:ext uri="{FF2B5EF4-FFF2-40B4-BE49-F238E27FC236}">
              <a16:creationId xmlns:a16="http://schemas.microsoft.com/office/drawing/2014/main" id="{00000000-0008-0000-0500-0000C7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6" name="BEx5FXJGJOT93D0J2IRJ3985IUMI" hidden="1">
          <a:extLst>
            <a:ext uri="{FF2B5EF4-FFF2-40B4-BE49-F238E27FC236}">
              <a16:creationId xmlns:a16="http://schemas.microsoft.com/office/drawing/2014/main" id="{00000000-0008-0000-0500-0000C8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57" name="BEx3RTMHAR35NUAAK49TV6NU7EPA" descr="QFXLG4ZCXTRQSJYFCKJ58G9N8" hidden="1">
          <a:extLst>
            <a:ext uri="{FF2B5EF4-FFF2-40B4-BE49-F238E27FC236}">
              <a16:creationId xmlns:a16="http://schemas.microsoft.com/office/drawing/2014/main" id="{00000000-0008-0000-0500-0000C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58" name="BExS8T38WLC2R738ZC7BDJQAKJAJ" descr="MRI962L5PB0E0YWXCIBN82VJH" hidden="1">
          <a:extLst>
            <a:ext uri="{FF2B5EF4-FFF2-40B4-BE49-F238E27FC236}">
              <a16:creationId xmlns:a16="http://schemas.microsoft.com/office/drawing/2014/main" id="{00000000-0008-0000-0500-0000C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9" name="BEx5F64BJ6DCM4EJH81D5ZFNPZ0V" descr="7DJ9FILZD2YPS6X1JBP9E76TU" hidden="1">
          <a:extLst>
            <a:ext uri="{FF2B5EF4-FFF2-40B4-BE49-F238E27FC236}">
              <a16:creationId xmlns:a16="http://schemas.microsoft.com/office/drawing/2014/main" id="{00000000-0008-0000-0500-0000C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0" name="BExQEXXHA3EEXR44LT6RKCDWM6ZT" hidden="1">
          <a:extLst>
            <a:ext uri="{FF2B5EF4-FFF2-40B4-BE49-F238E27FC236}">
              <a16:creationId xmlns:a16="http://schemas.microsoft.com/office/drawing/2014/main" id="{00000000-0008-0000-0500-0000C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61" name="BEx1X6AMHV6ZK3UJB2BXIJTJHYJU" descr="OALR4L95ELQLZ1Y1LETHM1CS9" hidden="1">
          <a:extLst>
            <a:ext uri="{FF2B5EF4-FFF2-40B4-BE49-F238E27FC236}">
              <a16:creationId xmlns:a16="http://schemas.microsoft.com/office/drawing/2014/main" id="{00000000-0008-0000-0500-0000CD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62" name="BExSDIVCE09QKG3CT52PHCS6ZJ09" descr="9F076L7EQCF2COMMGCQG6BQGU" hidden="1">
          <a:extLst>
            <a:ext uri="{FF2B5EF4-FFF2-40B4-BE49-F238E27FC236}">
              <a16:creationId xmlns:a16="http://schemas.microsoft.com/office/drawing/2014/main" id="{00000000-0008-0000-0500-0000C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3" name="BExOCUIOFQWUGTBU5ESTW3EYEP5C" descr="9BNF49V0R6VVYPHEVMJ3ABDQZ" hidden="1">
          <a:extLst>
            <a:ext uri="{FF2B5EF4-FFF2-40B4-BE49-F238E27FC236}">
              <a16:creationId xmlns:a16="http://schemas.microsoft.com/office/drawing/2014/main" id="{00000000-0008-0000-0500-0000C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4" name="BExU65O9OE4B4MQ2A3OYH13M8BZJ" descr="3INNIMMPDBB0JF37L81M6ID21" hidden="1">
          <a:extLst>
            <a:ext uri="{FF2B5EF4-FFF2-40B4-BE49-F238E27FC236}">
              <a16:creationId xmlns:a16="http://schemas.microsoft.com/office/drawing/2014/main" id="{00000000-0008-0000-0500-0000D0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5" name="BExOPRCR0UW7TKXSV5WDTL348FGL" descr="S9JM17GP1802LHN4GT14BJYIC" hidden="1">
          <a:extLst>
            <a:ext uri="{FF2B5EF4-FFF2-40B4-BE49-F238E27FC236}">
              <a16:creationId xmlns:a16="http://schemas.microsoft.com/office/drawing/2014/main" id="{00000000-0008-0000-0500-0000D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6" name="BEx5OESAY2W8SEGI3TSB65EHJ04B" descr="9CN2Y88X8WYV1HWZG1QILY9BK" hidden="1">
          <a:extLst>
            <a:ext uri="{FF2B5EF4-FFF2-40B4-BE49-F238E27FC236}">
              <a16:creationId xmlns:a16="http://schemas.microsoft.com/office/drawing/2014/main" id="{00000000-0008-0000-0500-0000D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7" name="BExGMWEQ2BYRY9BAO5T1X850MJN1" descr="AZ9ST0XDIOP50HSUFO5V31BR0" hidden="1">
          <a:extLst>
            <a:ext uri="{FF2B5EF4-FFF2-40B4-BE49-F238E27FC236}">
              <a16:creationId xmlns:a16="http://schemas.microsoft.com/office/drawing/2014/main" id="{00000000-0008-0000-0500-0000D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468" name="BExU5ASWBPI9HZR5SQGRGYEXZC0S">
          <a:extLst>
            <a:ext uri="{FF2B5EF4-FFF2-40B4-BE49-F238E27FC236}">
              <a16:creationId xmlns:a16="http://schemas.microsoft.com/office/drawing/2014/main" id="{00000000-0008-0000-0500-0000D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69" name="BExKHA19PH77UTIFI9AG28NEHI63">
          <a:extLst>
            <a:ext uri="{FF2B5EF4-FFF2-40B4-BE49-F238E27FC236}">
              <a16:creationId xmlns:a16="http://schemas.microsoft.com/office/drawing/2014/main" id="{00000000-0008-0000-0500-0000D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0" name="BExAZXXHTH5D98N7ROATGIFN85GF">
          <a:extLst>
            <a:ext uri="{FF2B5EF4-FFF2-40B4-BE49-F238E27FC236}">
              <a16:creationId xmlns:a16="http://schemas.microsoft.com/office/drawing/2014/main" id="{00000000-0008-0000-0500-0000D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1" name="BExGT2HH6HYRK3E1TYXP0J8JNIKL">
          <a:extLst>
            <a:ext uri="{FF2B5EF4-FFF2-40B4-BE49-F238E27FC236}">
              <a16:creationId xmlns:a16="http://schemas.microsoft.com/office/drawing/2014/main" id="{00000000-0008-0000-0500-0000D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2" name="BExO93YFLZBM1PABW04VC4F9KC9V">
          <a:extLst>
            <a:ext uri="{FF2B5EF4-FFF2-40B4-BE49-F238E27FC236}">
              <a16:creationId xmlns:a16="http://schemas.microsoft.com/office/drawing/2014/main" id="{00000000-0008-0000-0500-0000D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3" name="BExKMQN219DNEJEKLLDVE80J5P0D">
          <a:extLst>
            <a:ext uri="{FF2B5EF4-FFF2-40B4-BE49-F238E27FC236}">
              <a16:creationId xmlns:a16="http://schemas.microsoft.com/office/drawing/2014/main" id="{00000000-0008-0000-0500-0000D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4" name="BEx1M7520WWR4J5FTUYSTK3IO8R3">
          <a:extLst>
            <a:ext uri="{FF2B5EF4-FFF2-40B4-BE49-F238E27FC236}">
              <a16:creationId xmlns:a16="http://schemas.microsoft.com/office/drawing/2014/main" id="{00000000-0008-0000-0500-0000D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35500" y="1562100"/>
          <a:ext cx="50800" cy="50800"/>
        </a:xfrm>
        <a:prstGeom prst="rect">
          <a:avLst/>
        </a:prstGeom>
      </xdr:spPr>
    </xdr:pic>
    <xdr:clientData fPrintsWithSheet="0"/>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5" name="BEx1Y5T3RQSBQBZ7HYI00YAYBD2X">
          <a:extLst>
            <a:ext uri="{FF2B5EF4-FFF2-40B4-BE49-F238E27FC236}">
              <a16:creationId xmlns:a16="http://schemas.microsoft.com/office/drawing/2014/main" id="{00000000-0008-0000-0500-0000D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35500" y="1638300"/>
          <a:ext cx="50800" cy="50800"/>
        </a:xfrm>
        <a:prstGeom prst="rect">
          <a:avLst/>
        </a:prstGeom>
      </xdr:spPr>
    </xdr:pic>
    <xdr:clientData/>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6" name="BExB7J968HMKYWFL9G2VIB3KLIGI">
          <a:extLst>
            <a:ext uri="{FF2B5EF4-FFF2-40B4-BE49-F238E27FC236}">
              <a16:creationId xmlns:a16="http://schemas.microsoft.com/office/drawing/2014/main" id="{00000000-0008-0000-0500-0000D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19800" y="1562100"/>
          <a:ext cx="50800" cy="50800"/>
        </a:xfrm>
        <a:prstGeom prst="rect">
          <a:avLst/>
        </a:prstGeom>
      </xdr:spPr>
    </xdr:pic>
    <xdr:clientData fPrintsWithSheet="0"/>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7" name="BEx1TYGJ1K3AII8YPNL1QG90KP5T">
          <a:extLst>
            <a:ext uri="{FF2B5EF4-FFF2-40B4-BE49-F238E27FC236}">
              <a16:creationId xmlns:a16="http://schemas.microsoft.com/office/drawing/2014/main" id="{00000000-0008-0000-0500-0000D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19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8" name="BExZKZY2XZTUP66KES2EBCJSVWXF">
          <a:extLst>
            <a:ext uri="{FF2B5EF4-FFF2-40B4-BE49-F238E27FC236}">
              <a16:creationId xmlns:a16="http://schemas.microsoft.com/office/drawing/2014/main" id="{00000000-0008-0000-0500-0000D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135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9" name="BExB430Y0VQXUBT7WISFB6QUD514">
          <a:extLst>
            <a:ext uri="{FF2B5EF4-FFF2-40B4-BE49-F238E27FC236}">
              <a16:creationId xmlns:a16="http://schemas.microsoft.com/office/drawing/2014/main" id="{00000000-0008-0000-0500-0000D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135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0" name="BExMRKCPKZKS046GP5APEQK6MVRQ">
          <a:extLst>
            <a:ext uri="{FF2B5EF4-FFF2-40B4-BE49-F238E27FC236}">
              <a16:creationId xmlns:a16="http://schemas.microsoft.com/office/drawing/2014/main" id="{00000000-0008-0000-0500-0000E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374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1" name="BExEWR2EVSXC6XIK0253D9IAOEDN">
          <a:extLst>
            <a:ext uri="{FF2B5EF4-FFF2-40B4-BE49-F238E27FC236}">
              <a16:creationId xmlns:a16="http://schemas.microsoft.com/office/drawing/2014/main" id="{00000000-0008-0000-0500-0000E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37400" y="1638300"/>
          <a:ext cx="50800" cy="50800"/>
        </a:xfrm>
        <a:prstGeom prst="rect">
          <a:avLst/>
        </a:prstGeom>
      </xdr:spPr>
    </xdr:pic>
    <xdr:clientData/>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2" name="BExQATVPFAD1WT4ZFU3I3NXOJ2QR">
          <a:extLst>
            <a:ext uri="{FF2B5EF4-FFF2-40B4-BE49-F238E27FC236}">
              <a16:creationId xmlns:a16="http://schemas.microsoft.com/office/drawing/2014/main" id="{00000000-0008-0000-0500-0000E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31200" y="1562100"/>
          <a:ext cx="50800" cy="50800"/>
        </a:xfrm>
        <a:prstGeom prst="rect">
          <a:avLst/>
        </a:prstGeom>
      </xdr:spPr>
    </xdr:pic>
    <xdr:clientData fPrintsWithSheet="0"/>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3" name="BExU8R0YVPW55WM8UB63OFLR3P3Z">
          <a:extLst>
            <a:ext uri="{FF2B5EF4-FFF2-40B4-BE49-F238E27FC236}">
              <a16:creationId xmlns:a16="http://schemas.microsoft.com/office/drawing/2014/main" id="{00000000-0008-0000-0500-0000E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312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4" name="BEx3D9LIB0D1W55SE6CK0E3EAEA9">
          <a:extLst>
            <a:ext uri="{FF2B5EF4-FFF2-40B4-BE49-F238E27FC236}">
              <a16:creationId xmlns:a16="http://schemas.microsoft.com/office/drawing/2014/main" id="{00000000-0008-0000-0500-0000E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905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5" name="BExD4XBX5PN0K28RJUEND70NYWMZ">
          <a:extLst>
            <a:ext uri="{FF2B5EF4-FFF2-40B4-BE49-F238E27FC236}">
              <a16:creationId xmlns:a16="http://schemas.microsoft.com/office/drawing/2014/main" id="{00000000-0008-0000-0500-0000E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905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6" name="BExKL2P5N7BCDBOF1OH14P3JRHHZ">
          <a:extLst>
            <a:ext uri="{FF2B5EF4-FFF2-40B4-BE49-F238E27FC236}">
              <a16:creationId xmlns:a16="http://schemas.microsoft.com/office/drawing/2014/main" id="{00000000-0008-0000-0500-0000E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033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7" name="BExIIH5OHJPF48BW9Z02T3YM6Y7E">
          <a:extLst>
            <a:ext uri="{FF2B5EF4-FFF2-40B4-BE49-F238E27FC236}">
              <a16:creationId xmlns:a16="http://schemas.microsoft.com/office/drawing/2014/main" id="{00000000-0008-0000-0500-0000E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33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8" name="BExMH96BIRR2R38CL3JRC3T9X47P">
          <a:extLst>
            <a:ext uri="{FF2B5EF4-FFF2-40B4-BE49-F238E27FC236}">
              <a16:creationId xmlns:a16="http://schemas.microsoft.com/office/drawing/2014/main" id="{00000000-0008-0000-0500-0000E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9" name="BEx5OZRFF99EB9I1TMN37I6OPJV1">
          <a:extLst>
            <a:ext uri="{FF2B5EF4-FFF2-40B4-BE49-F238E27FC236}">
              <a16:creationId xmlns:a16="http://schemas.microsoft.com/office/drawing/2014/main" id="{00000000-0008-0000-0500-0000E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0" name="BExVSL1QXUNLC5TYQD3KRTH69IJ9">
          <a:extLst>
            <a:ext uri="{FF2B5EF4-FFF2-40B4-BE49-F238E27FC236}">
              <a16:creationId xmlns:a16="http://schemas.microsoft.com/office/drawing/2014/main" id="{00000000-0008-0000-0500-0000E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448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1" name="BExKQG5HFBCBGFEJML3I24FD7OIE">
          <a:extLst>
            <a:ext uri="{FF2B5EF4-FFF2-40B4-BE49-F238E27FC236}">
              <a16:creationId xmlns:a16="http://schemas.microsoft.com/office/drawing/2014/main" id="{00000000-0008-0000-0500-0000E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44800" y="1638300"/>
          <a:ext cx="50800" cy="50800"/>
        </a:xfrm>
        <a:prstGeom prst="rect">
          <a:avLst/>
        </a:prstGeom>
      </xdr:spPr>
    </xdr:pic>
    <xdr:clientData/>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2" name="BExIH1LUUO87TD6HKSQUI1I0MCJ0">
          <a:extLst>
            <a:ext uri="{FF2B5EF4-FFF2-40B4-BE49-F238E27FC236}">
              <a16:creationId xmlns:a16="http://schemas.microsoft.com/office/drawing/2014/main" id="{00000000-0008-0000-0500-0000E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51300" y="1562100"/>
          <a:ext cx="50800" cy="50800"/>
        </a:xfrm>
        <a:prstGeom prst="rect">
          <a:avLst/>
        </a:prstGeom>
      </xdr:spPr>
    </xdr:pic>
    <xdr:clientData fPrintsWithSheet="0"/>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3" name="BEx9EBMEXFAODA7AUJ5DKI53W0CN">
          <a:extLst>
            <a:ext uri="{FF2B5EF4-FFF2-40B4-BE49-F238E27FC236}">
              <a16:creationId xmlns:a16="http://schemas.microsoft.com/office/drawing/2014/main" id="{00000000-0008-0000-0500-0000E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513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4" name="BEx3P90LHR4U01FDLZ7QTE8PWCII">
          <a:extLst>
            <a:ext uri="{FF2B5EF4-FFF2-40B4-BE49-F238E27FC236}">
              <a16:creationId xmlns:a16="http://schemas.microsoft.com/office/drawing/2014/main" id="{00000000-0008-0000-0500-0000E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897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5" name="BExQ4SR0V4OP51OH8SG2D9CVMHC1">
          <a:extLst>
            <a:ext uri="{FF2B5EF4-FFF2-40B4-BE49-F238E27FC236}">
              <a16:creationId xmlns:a16="http://schemas.microsoft.com/office/drawing/2014/main" id="{00000000-0008-0000-0500-0000E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89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6" name="BExU0KQ17IDKLEM9RU2RXM24G9N5">
          <a:extLst>
            <a:ext uri="{FF2B5EF4-FFF2-40B4-BE49-F238E27FC236}">
              <a16:creationId xmlns:a16="http://schemas.microsoft.com/office/drawing/2014/main" id="{00000000-0008-0000-0500-0000F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7152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7" name="BEx005P6S7GTFXJ4E6YBAPITXYBC">
          <a:extLst>
            <a:ext uri="{FF2B5EF4-FFF2-40B4-BE49-F238E27FC236}">
              <a16:creationId xmlns:a16="http://schemas.microsoft.com/office/drawing/2014/main" id="{00000000-0008-0000-0500-0000F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1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8" name="BExIO7NF68FVJ3UJWYYN8KBV1P2J">
          <a:extLst>
            <a:ext uri="{FF2B5EF4-FFF2-40B4-BE49-F238E27FC236}">
              <a16:creationId xmlns:a16="http://schemas.microsoft.com/office/drawing/2014/main" id="{00000000-0008-0000-0500-0000F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4518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9" name="BExVRI8JVSYLXPWVXYUKVAWP3DJY">
          <a:extLst>
            <a:ext uri="{FF2B5EF4-FFF2-40B4-BE49-F238E27FC236}">
              <a16:creationId xmlns:a16="http://schemas.microsoft.com/office/drawing/2014/main" id="{00000000-0008-0000-0500-0000F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451800" y="1638300"/>
          <a:ext cx="50800" cy="50800"/>
        </a:xfrm>
        <a:prstGeom prst="rect">
          <a:avLst/>
        </a:prstGeom>
      </xdr:spPr>
    </xdr:pic>
    <xdr:clientData/>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0" name="BExVV27KWD0G8E2TTHXY5MYAPPQ8">
          <a:extLst>
            <a:ext uri="{FF2B5EF4-FFF2-40B4-BE49-F238E27FC236}">
              <a16:creationId xmlns:a16="http://schemas.microsoft.com/office/drawing/2014/main" id="{00000000-0008-0000-0500-0000F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061400" y="1562100"/>
          <a:ext cx="50800" cy="50800"/>
        </a:xfrm>
        <a:prstGeom prst="rect">
          <a:avLst/>
        </a:prstGeom>
      </xdr:spPr>
    </xdr:pic>
    <xdr:clientData fPrintsWithSheet="0"/>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1" name="BExU0KKKHFTYJJVDANUK89WW2JTU">
          <a:extLst>
            <a:ext uri="{FF2B5EF4-FFF2-40B4-BE49-F238E27FC236}">
              <a16:creationId xmlns:a16="http://schemas.microsoft.com/office/drawing/2014/main" id="{00000000-0008-0000-0500-0000F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614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2" name="BExOF28K83JUCNBZVVY41LB2IG7Z">
          <a:extLst>
            <a:ext uri="{FF2B5EF4-FFF2-40B4-BE49-F238E27FC236}">
              <a16:creationId xmlns:a16="http://schemas.microsoft.com/office/drawing/2014/main" id="{00000000-0008-0000-0500-0000F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504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3" name="BExSFM3E6O5ER9B9G5M577MHFHT9">
          <a:extLst>
            <a:ext uri="{FF2B5EF4-FFF2-40B4-BE49-F238E27FC236}">
              <a16:creationId xmlns:a16="http://schemas.microsoft.com/office/drawing/2014/main" id="{00000000-0008-0000-0500-0000F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504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4" name="BExQ3FAPHUILGVJENTXWU9MIG6R4">
          <a:extLst>
            <a:ext uri="{FF2B5EF4-FFF2-40B4-BE49-F238E27FC236}">
              <a16:creationId xmlns:a16="http://schemas.microsoft.com/office/drawing/2014/main" id="{00000000-0008-0000-0500-0000F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457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5" name="BExS10PXU9CZKE51C8ZPOIY0GZO1">
          <a:extLst>
            <a:ext uri="{FF2B5EF4-FFF2-40B4-BE49-F238E27FC236}">
              <a16:creationId xmlns:a16="http://schemas.microsoft.com/office/drawing/2014/main" id="{00000000-0008-0000-0500-0000F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45700" y="1638300"/>
          <a:ext cx="50800" cy="50800"/>
        </a:xfrm>
        <a:prstGeom prst="rect">
          <a:avLst/>
        </a:prstGeom>
      </xdr:spPr>
    </xdr:pic>
    <xdr:clientData/>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6" name="BExY35EKEKF5ISPVW4QFL024TFKU">
          <a:extLst>
            <a:ext uri="{FF2B5EF4-FFF2-40B4-BE49-F238E27FC236}">
              <a16:creationId xmlns:a16="http://schemas.microsoft.com/office/drawing/2014/main" id="{00000000-0008-0000-0500-0000F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47400" y="1562100"/>
          <a:ext cx="50800" cy="50800"/>
        </a:xfrm>
        <a:prstGeom prst="rect">
          <a:avLst/>
        </a:prstGeom>
      </xdr:spPr>
    </xdr:pic>
    <xdr:clientData fPrintsWithSheet="0"/>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7" name="BExXNM5VZU7MY19CUUDTRA8DVD2W">
          <a:extLst>
            <a:ext uri="{FF2B5EF4-FFF2-40B4-BE49-F238E27FC236}">
              <a16:creationId xmlns:a16="http://schemas.microsoft.com/office/drawing/2014/main" id="{00000000-0008-0000-0500-0000F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47400" y="1638300"/>
          <a:ext cx="50800" cy="50800"/>
        </a:xfrm>
        <a:prstGeom prst="rect">
          <a:avLst/>
        </a:prstGeom>
      </xdr:spPr>
    </xdr:pic>
    <xdr:clientData/>
  </xdr:twoCellAnchor>
  <xdr:oneCellAnchor>
    <xdr:from>
      <xdr:col>0</xdr:col>
      <xdr:colOff>19050</xdr:colOff>
      <xdr:row>104</xdr:row>
      <xdr:rowOff>0</xdr:rowOff>
    </xdr:from>
    <xdr:ext cx="47625" cy="47625"/>
    <xdr:pic macro="[1]!DesignIconClicked">
      <xdr:nvPicPr>
        <xdr:cNvPr id="584" name="BExMO7VFCN4EL59982UR4AJ25JNJ" descr="XX6TINEJADZGKR0CTM7ZRT0RA" hidden="1">
          <a:extLst>
            <a:ext uri="{FF2B5EF4-FFF2-40B4-BE49-F238E27FC236}">
              <a16:creationId xmlns:a16="http://schemas.microsoft.com/office/drawing/2014/main" id="{BE121221-B171-4BCA-8365-3F6AEB9C0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85" name="BExU3EX5JJCXCII4YKUJBFBGIJR2" descr="OF5ZI9PI5WH36VPANJ2DYLNMI" hidden="1">
          <a:extLst>
            <a:ext uri="{FF2B5EF4-FFF2-40B4-BE49-F238E27FC236}">
              <a16:creationId xmlns:a16="http://schemas.microsoft.com/office/drawing/2014/main" id="{0B1B649E-21C5-486C-9B78-4E8882BB4C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6" name="BEx1KD7H6UB1VYCJ7O61P562EIUY" descr="IQGV9140X0K0UPBL8OGU3I44J" hidden="1">
          <a:extLst>
            <a:ext uri="{FF2B5EF4-FFF2-40B4-BE49-F238E27FC236}">
              <a16:creationId xmlns:a16="http://schemas.microsoft.com/office/drawing/2014/main" id="{0ED4E102-96E1-47A1-8227-547F8132F0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7" name="BEx5BJQWS6YWHH4ZMSUAMD641V6Y" descr="ZTMFMXCIQSECDX38ALEFHUB00" hidden="1">
          <a:extLst>
            <a:ext uri="{FF2B5EF4-FFF2-40B4-BE49-F238E27FC236}">
              <a16:creationId xmlns:a16="http://schemas.microsoft.com/office/drawing/2014/main" id="{8C952A2F-A798-4D5E-BFF5-5CEE226E63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104</xdr:row>
      <xdr:rowOff>0</xdr:rowOff>
    </xdr:from>
    <xdr:ext cx="47625" cy="47625"/>
    <xdr:pic macro="[1]!DesignIconClicked">
      <xdr:nvPicPr>
        <xdr:cNvPr id="588" name="BExVTO5Q8G2M7BPL4B2584LQS0R0" descr="OB6Q8NA4LZFE4GM9Y3V56BPMQ" hidden="1">
          <a:extLst>
            <a:ext uri="{FF2B5EF4-FFF2-40B4-BE49-F238E27FC236}">
              <a16:creationId xmlns:a16="http://schemas.microsoft.com/office/drawing/2014/main" id="{6A19F08B-18A5-4704-9864-D2D228D6BB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104</xdr:row>
      <xdr:rowOff>0</xdr:rowOff>
    </xdr:from>
    <xdr:ext cx="47625" cy="47625"/>
    <xdr:pic macro="[1]!DesignIconClicked">
      <xdr:nvPicPr>
        <xdr:cNvPr id="589" name="BExIFSCLN1G86X78PFLTSMRP0US5" descr="9JK4SPV4DG7VTCZIILWHXQU5J" hidden="1">
          <a:extLst>
            <a:ext uri="{FF2B5EF4-FFF2-40B4-BE49-F238E27FC236}">
              <a16:creationId xmlns:a16="http://schemas.microsoft.com/office/drawing/2014/main" id="{C12D27E0-6BE0-4EFF-A933-60F1E3F18B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0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0" name="BEx1I152WN2D3A85O2XN0DGXCWHN" descr="KHBZFMANRA4UMJR1AB4M5NJNT" hidden="1">
          <a:extLst>
            <a:ext uri="{FF2B5EF4-FFF2-40B4-BE49-F238E27FC236}">
              <a16:creationId xmlns:a16="http://schemas.microsoft.com/office/drawing/2014/main" id="{29E91E61-3BCA-47D3-9F94-40E821524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1" name="BExW9676P0SKCVKK25QCGHPA3PAD" descr="9A4PWZ20RMSRF0PNECCDM75CA" hidden="1">
          <a:extLst>
            <a:ext uri="{FF2B5EF4-FFF2-40B4-BE49-F238E27FC236}">
              <a16:creationId xmlns:a16="http://schemas.microsoft.com/office/drawing/2014/main" id="{75B105C6-B636-4FAF-9A4A-61F3DD61F7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104</xdr:row>
      <xdr:rowOff>0</xdr:rowOff>
    </xdr:from>
    <xdr:ext cx="123825" cy="123825"/>
    <xdr:pic macro="[1]!DesignIconClicked">
      <xdr:nvPicPr>
        <xdr:cNvPr id="592" name="BExW253QPOZK9KW8BJC3LBXGCG2N" descr="Y5HX37BEUWSN1NEFJKZJXI3SX" hidden="1">
          <a:extLst>
            <a:ext uri="{FF2B5EF4-FFF2-40B4-BE49-F238E27FC236}">
              <a16:creationId xmlns:a16="http://schemas.microsoft.com/office/drawing/2014/main" id="{9F7D6610-4A4D-4E08-9D0E-DE750C1C8CC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42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3" name="BExS5CPQ8P8JOQPK7ANNKHLSGOKU" hidden="1">
          <a:extLst>
            <a:ext uri="{FF2B5EF4-FFF2-40B4-BE49-F238E27FC236}">
              <a16:creationId xmlns:a16="http://schemas.microsoft.com/office/drawing/2014/main" id="{E9B18573-92A8-4DBF-9402-75B5FE5385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4" name="BExMM0AVUAIRNJLXB1FW8R0YB4ZZ" hidden="1">
          <a:extLst>
            <a:ext uri="{FF2B5EF4-FFF2-40B4-BE49-F238E27FC236}">
              <a16:creationId xmlns:a16="http://schemas.microsoft.com/office/drawing/2014/main" id="{8FD256A9-F4B4-4AB9-8921-0940F6B79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5" name="BExXZ7Y09CBS0XA7IPB3IRJ8RJM4" hidden="1">
          <a:extLst>
            <a:ext uri="{FF2B5EF4-FFF2-40B4-BE49-F238E27FC236}">
              <a16:creationId xmlns:a16="http://schemas.microsoft.com/office/drawing/2014/main" id="{79C51358-67DE-4D7D-9C4B-29E1A357D9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6" name="BExQ7SXS9VUG7P6CACU2J7R2SGIZ" hidden="1">
          <a:extLst>
            <a:ext uri="{FF2B5EF4-FFF2-40B4-BE49-F238E27FC236}">
              <a16:creationId xmlns:a16="http://schemas.microsoft.com/office/drawing/2014/main" id="{1DB53E36-71BF-4F60-9055-E6687B4130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7" name="BEx5AQZ4ETQ9LMY5EBWVH20Z7VXQ" hidden="1">
          <a:extLst>
            <a:ext uri="{FF2B5EF4-FFF2-40B4-BE49-F238E27FC236}">
              <a16:creationId xmlns:a16="http://schemas.microsoft.com/office/drawing/2014/main" id="{FE84EEBB-EAD2-4B3C-9EBC-C466693C10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8" name="BExUBK0YZ5VYFY8TTITJGJU9S06A" hidden="1">
          <a:extLst>
            <a:ext uri="{FF2B5EF4-FFF2-40B4-BE49-F238E27FC236}">
              <a16:creationId xmlns:a16="http://schemas.microsoft.com/office/drawing/2014/main" id="{8C174BAA-9D30-4D51-B642-40DABBD836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599" name="BExUEZCSSJ7RN4J18I2NUIQR2FZS" hidden="1">
          <a:extLst>
            <a:ext uri="{FF2B5EF4-FFF2-40B4-BE49-F238E27FC236}">
              <a16:creationId xmlns:a16="http://schemas.microsoft.com/office/drawing/2014/main" id="{D5139068-F4D5-4BDC-B489-7BF5238B5B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525"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600" name="BExS3JDQWF7U3F5JTEVOE16ASIYK" hidden="1">
          <a:extLst>
            <a:ext uri="{FF2B5EF4-FFF2-40B4-BE49-F238E27FC236}">
              <a16:creationId xmlns:a16="http://schemas.microsoft.com/office/drawing/2014/main" id="{8E8BDDB3-CFB2-48DA-BCED-743CBD544F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952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104</xdr:row>
      <xdr:rowOff>0</xdr:rowOff>
    </xdr:from>
    <xdr:ext cx="123825" cy="123825"/>
    <xdr:pic macro="[1]!DesignIconClicked">
      <xdr:nvPicPr>
        <xdr:cNvPr id="601" name="BEx973S463FCQVJ7QDFBUIU0WJ3F" descr="ZQTVYL8DCSADVT0QMRXFLU0TR" hidden="1">
          <a:extLst>
            <a:ext uri="{FF2B5EF4-FFF2-40B4-BE49-F238E27FC236}">
              <a16:creationId xmlns:a16="http://schemas.microsoft.com/office/drawing/2014/main" id="{147CFA8A-B90D-46D3-A846-14C05B5B23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2" name="BExRZO0PLWWMCLGRH7EH6UXYWGAJ" descr="9D4GQ34QB727H10MA3SSAR2R9" hidden="1">
          <a:extLst>
            <a:ext uri="{FF2B5EF4-FFF2-40B4-BE49-F238E27FC236}">
              <a16:creationId xmlns:a16="http://schemas.microsoft.com/office/drawing/2014/main" id="{11696E0A-3115-443F-A882-92F4FAF09BF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3" name="BExBDP6HNAAJUM39SE5G2C8BKNRQ" descr="1TM64TL2QIMYV7WYSV2VLGXY4" hidden="1">
          <a:extLst>
            <a:ext uri="{FF2B5EF4-FFF2-40B4-BE49-F238E27FC236}">
              <a16:creationId xmlns:a16="http://schemas.microsoft.com/office/drawing/2014/main" id="{2A3360AD-CC67-4ECF-9710-469291A1460F}"/>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02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4" name="BExQEGJP61DL2NZY6LMBHBZ0J5YT" descr="D6ZNRZJ7EX4GZT9RO8LE0C905" hidden="1">
          <a:extLst>
            <a:ext uri="{FF2B5EF4-FFF2-40B4-BE49-F238E27FC236}">
              <a16:creationId xmlns:a16="http://schemas.microsoft.com/office/drawing/2014/main" id="{43E72F5A-26ED-45A4-BAA2-1434C130612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15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5" name="BExTY1BCS6HZIF6HI5491FGHDVAE" descr="MJ6976KI2UH1IE8M227DUYXMJ" hidden="1">
          <a:extLst>
            <a:ext uri="{FF2B5EF4-FFF2-40B4-BE49-F238E27FC236}">
              <a16:creationId xmlns:a16="http://schemas.microsoft.com/office/drawing/2014/main" id="{345EB0CB-2233-4343-9244-DF58384735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28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6" name="BEx5FXJGJOT93D0J2IRJ3985IUMI" hidden="1">
          <a:extLst>
            <a:ext uri="{FF2B5EF4-FFF2-40B4-BE49-F238E27FC236}">
              <a16:creationId xmlns:a16="http://schemas.microsoft.com/office/drawing/2014/main" id="{AE06689C-C370-480B-A871-74060C8315C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07" name="BEx3RTMHAR35NUAAK49TV6NU7EPA" descr="QFXLG4ZCXTRQSJYFCKJ58G9N8" hidden="1">
          <a:extLst>
            <a:ext uri="{FF2B5EF4-FFF2-40B4-BE49-F238E27FC236}">
              <a16:creationId xmlns:a16="http://schemas.microsoft.com/office/drawing/2014/main" id="{A86E7C89-5849-40FA-9C8E-46E5D60B2E4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8" name="BExS8T38WLC2R738ZC7BDJQAKJAJ" descr="MRI962L5PB0E0YWXCIBN82VJH" hidden="1">
          <a:extLst>
            <a:ext uri="{FF2B5EF4-FFF2-40B4-BE49-F238E27FC236}">
              <a16:creationId xmlns:a16="http://schemas.microsoft.com/office/drawing/2014/main" id="{EC6C500E-8738-48AD-87C5-2019286531A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9" name="BEx5F64BJ6DCM4EJH81D5ZFNPZ0V" descr="7DJ9FILZD2YPS6X1JBP9E76TU" hidden="1">
          <a:extLst>
            <a:ext uri="{FF2B5EF4-FFF2-40B4-BE49-F238E27FC236}">
              <a16:creationId xmlns:a16="http://schemas.microsoft.com/office/drawing/2014/main" id="{9F309FA2-70F4-4D15-8256-A1557518CBF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0" name="BExQEXXHA3EEXR44LT6RKCDWM6ZT" hidden="1">
          <a:extLst>
            <a:ext uri="{FF2B5EF4-FFF2-40B4-BE49-F238E27FC236}">
              <a16:creationId xmlns:a16="http://schemas.microsoft.com/office/drawing/2014/main" id="{197CF329-839C-473A-8B57-7DFC8BE4A82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11" name="BEx1X6AMHV6ZK3UJB2BXIJTJHYJU" descr="OALR4L95ELQLZ1Y1LETHM1CS9" hidden="1">
          <a:extLst>
            <a:ext uri="{FF2B5EF4-FFF2-40B4-BE49-F238E27FC236}">
              <a16:creationId xmlns:a16="http://schemas.microsoft.com/office/drawing/2014/main" id="{C367BD8D-60EA-4228-92F7-384D1339EFA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13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12" name="BExSDIVCE09QKG3CT52PHCS6ZJ09" descr="9F076L7EQCF2COMMGCQG6BQGU" hidden="1">
          <a:extLst>
            <a:ext uri="{FF2B5EF4-FFF2-40B4-BE49-F238E27FC236}">
              <a16:creationId xmlns:a16="http://schemas.microsoft.com/office/drawing/2014/main" id="{79181D09-5BC7-41FD-A769-B4C11D25513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3" name="BEx1QZGQZBAWJ8591VXEIPUOVS7X" descr="MEW27CPIFG44B7E7HEQUUF5QF" hidden="1">
          <a:extLst>
            <a:ext uri="{FF2B5EF4-FFF2-40B4-BE49-F238E27FC236}">
              <a16:creationId xmlns:a16="http://schemas.microsoft.com/office/drawing/2014/main" id="{4BD2600E-5484-4CA6-8476-7482BE9E2FE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4" name="BExMF7LICJLPXSHM63A6EQ79YQKG" descr="U084VZL15IMB1OFRRAY6GVKAE" hidden="1">
          <a:extLst>
            <a:ext uri="{FF2B5EF4-FFF2-40B4-BE49-F238E27FC236}">
              <a16:creationId xmlns:a16="http://schemas.microsoft.com/office/drawing/2014/main" id="{CAC773AB-9B61-4610-AFDC-7115C79911F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5" name="BExS343F8GCKP6HTF9Y97L133DX8" descr="ZRF0KB1IYQSNV63CTXT25G67G" hidden="1">
          <a:extLst>
            <a:ext uri="{FF2B5EF4-FFF2-40B4-BE49-F238E27FC236}">
              <a16:creationId xmlns:a16="http://schemas.microsoft.com/office/drawing/2014/main" id="{385ECDFA-D323-4DF7-B7A5-4ECE29ADD3E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6" name="BExZMRC09W87CY4B73NPZMNH21AH" descr="78CUMI0OVLYJRSDRQ3V2YX812" hidden="1">
          <a:extLst>
            <a:ext uri="{FF2B5EF4-FFF2-40B4-BE49-F238E27FC236}">
              <a16:creationId xmlns:a16="http://schemas.microsoft.com/office/drawing/2014/main" id="{F030A223-9BC3-4E00-80D7-37905F5641B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7" name="BExZXVFJ4DY4I24AARDT4AMP6EN1" descr="TXSMH2MTH86CYKA26740RQPUC" hidden="1">
          <a:extLst>
            <a:ext uri="{FF2B5EF4-FFF2-40B4-BE49-F238E27FC236}">
              <a16:creationId xmlns:a16="http://schemas.microsoft.com/office/drawing/2014/main" id="{087B5A14-184B-4A01-8317-8D4EF2E77D9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403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8" name="BExOCUIOFQWUGTBU5ESTW3EYEP5C" descr="9BNF49V0R6VVYPHEVMJ3ABDQZ" hidden="1">
          <a:extLst>
            <a:ext uri="{FF2B5EF4-FFF2-40B4-BE49-F238E27FC236}">
              <a16:creationId xmlns:a16="http://schemas.microsoft.com/office/drawing/2014/main" id="{ABAC607D-3CBE-41B2-9F23-C8DFE8D3BC9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9" name="BExU65O9OE4B4MQ2A3OYH13M8BZJ" descr="3INNIMMPDBB0JF37L81M6ID21" hidden="1">
          <a:extLst>
            <a:ext uri="{FF2B5EF4-FFF2-40B4-BE49-F238E27FC236}">
              <a16:creationId xmlns:a16="http://schemas.microsoft.com/office/drawing/2014/main" id="{3F9EB60F-D1DC-45B7-8BDD-9BC8C78309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0" name="BExOPRCR0UW7TKXSV5WDTL348FGL" descr="S9JM17GP1802LHN4GT14BJYIC" hidden="1">
          <a:extLst>
            <a:ext uri="{FF2B5EF4-FFF2-40B4-BE49-F238E27FC236}">
              <a16:creationId xmlns:a16="http://schemas.microsoft.com/office/drawing/2014/main" id="{6F40CDD0-DD3F-4801-B70C-6C93DC0178D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1" name="BEx5OESAY2W8SEGI3TSB65EHJ04B" descr="9CN2Y88X8WYV1HWZG1QILY9BK" hidden="1">
          <a:extLst>
            <a:ext uri="{FF2B5EF4-FFF2-40B4-BE49-F238E27FC236}">
              <a16:creationId xmlns:a16="http://schemas.microsoft.com/office/drawing/2014/main" id="{90B45E56-F33A-4B74-817F-7B9622AF0D3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2" name="BExGMWEQ2BYRY9BAO5T1X850MJN1" descr="AZ9ST0XDIOP50HSUFO5V31BR0" hidden="1">
          <a:extLst>
            <a:ext uri="{FF2B5EF4-FFF2-40B4-BE49-F238E27FC236}">
              <a16:creationId xmlns:a16="http://schemas.microsoft.com/office/drawing/2014/main" id="{084122EB-AF75-4F2B-8C15-2AA902AFFE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31750</xdr:colOff>
      <xdr:row>104</xdr:row>
      <xdr:rowOff>0</xdr:rowOff>
    </xdr:from>
    <xdr:to>
      <xdr:col>0</xdr:col>
      <xdr:colOff>82550</xdr:colOff>
      <xdr:row>104</xdr:row>
      <xdr:rowOff>50800</xdr:rowOff>
    </xdr:to>
    <xdr:pic macro="[1]!DesignIconClicked">
      <xdr:nvPicPr>
        <xdr:cNvPr id="623" name="BExXY7J5XNUG53KKDUFWZOWBBPGF">
          <a:extLst>
            <a:ext uri="{FF2B5EF4-FFF2-40B4-BE49-F238E27FC236}">
              <a16:creationId xmlns:a16="http://schemas.microsoft.com/office/drawing/2014/main" id="{061DEBBA-45DE-4347-81A4-5C66E6118BA1}"/>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24000"/>
          <a:ext cx="50800" cy="50800"/>
        </a:xfrm>
        <a:prstGeom prst="rect">
          <a:avLst/>
        </a:prstGeom>
      </xdr:spPr>
    </xdr:pic>
    <xdr:clientData fPrintsWithSheet="0"/>
  </xdr:twoCellAnchor>
  <xdr:twoCellAnchor editAs="oneCell">
    <xdr:from>
      <xdr:col>0</xdr:col>
      <xdr:colOff>31750</xdr:colOff>
      <xdr:row>104</xdr:row>
      <xdr:rowOff>0</xdr:rowOff>
    </xdr:from>
    <xdr:to>
      <xdr:col>0</xdr:col>
      <xdr:colOff>82550</xdr:colOff>
      <xdr:row>104</xdr:row>
      <xdr:rowOff>50800</xdr:rowOff>
    </xdr:to>
    <xdr:pic macro="[1]!DesignIconClicked">
      <xdr:nvPicPr>
        <xdr:cNvPr id="624" name="BExKI7GCHAMPRROT6XW91K7KG2GA">
          <a:extLst>
            <a:ext uri="{FF2B5EF4-FFF2-40B4-BE49-F238E27FC236}">
              <a16:creationId xmlns:a16="http://schemas.microsoft.com/office/drawing/2014/main" id="{3B08EEC2-D142-45C7-8F9C-60D7CB8CD25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00200"/>
          <a:ext cx="50800" cy="50800"/>
        </a:xfrm>
        <a:prstGeom prst="rect">
          <a:avLst/>
        </a:prstGeom>
      </xdr:spPr>
    </xdr:pic>
    <xdr:clientData/>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5" name="BExY1USVH5L68XDWBIB6G6FVYFYQ">
          <a:extLst>
            <a:ext uri="{FF2B5EF4-FFF2-40B4-BE49-F238E27FC236}">
              <a16:creationId xmlns:a16="http://schemas.microsoft.com/office/drawing/2014/main" id="{3612A1A7-9F9E-45FA-9154-7DD609E8E89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1000" y="1524000"/>
          <a:ext cx="50800" cy="50800"/>
        </a:xfrm>
        <a:prstGeom prst="rect">
          <a:avLst/>
        </a:prstGeom>
      </xdr:spPr>
    </xdr:pic>
    <xdr:clientData fPrintsWithSheet="0"/>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6" name="BExXSVKO1E9SWTVBEJ708BB22TOU">
          <a:extLst>
            <a:ext uri="{FF2B5EF4-FFF2-40B4-BE49-F238E27FC236}">
              <a16:creationId xmlns:a16="http://schemas.microsoft.com/office/drawing/2014/main" id="{E9C01549-1CFE-497B-863B-244D9E7242A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51000" y="1600200"/>
          <a:ext cx="50800" cy="50800"/>
        </a:xfrm>
        <a:prstGeom prst="rect">
          <a:avLst/>
        </a:prstGeom>
      </xdr:spPr>
    </xdr:pic>
    <xdr:clientData/>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7" name="BExXT9T7R92ZJ4YHMITQVILFLEKV">
          <a:extLst>
            <a:ext uri="{FF2B5EF4-FFF2-40B4-BE49-F238E27FC236}">
              <a16:creationId xmlns:a16="http://schemas.microsoft.com/office/drawing/2014/main" id="{22CD525B-D636-415B-86B5-BF69DA949B8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40000" y="1524000"/>
          <a:ext cx="50800" cy="50800"/>
        </a:xfrm>
        <a:prstGeom prst="rect">
          <a:avLst/>
        </a:prstGeom>
      </xdr:spPr>
    </xdr:pic>
    <xdr:clientData fPrintsWithSheet="0"/>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8" name="BExB0I5OWATIIEKUSMPUX3IKZR55">
          <a:extLst>
            <a:ext uri="{FF2B5EF4-FFF2-40B4-BE49-F238E27FC236}">
              <a16:creationId xmlns:a16="http://schemas.microsoft.com/office/drawing/2014/main" id="{CD080176-5638-484E-9745-0CC4CEE77FA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40000" y="1600200"/>
          <a:ext cx="50800" cy="50800"/>
        </a:xfrm>
        <a:prstGeom prst="rect">
          <a:avLst/>
        </a:prstGeom>
      </xdr:spPr>
    </xdr:pic>
    <xdr:clientData/>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29" name="BEx92J3I4KN0WU8TBX33YJ5MINDV">
          <a:extLst>
            <a:ext uri="{FF2B5EF4-FFF2-40B4-BE49-F238E27FC236}">
              <a16:creationId xmlns:a16="http://schemas.microsoft.com/office/drawing/2014/main" id="{E2451840-8D5F-49B4-BC31-030C7DF59382}"/>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907000" y="1524000"/>
          <a:ext cx="50800" cy="50800"/>
        </a:xfrm>
        <a:prstGeom prst="rect">
          <a:avLst/>
        </a:prstGeom>
      </xdr:spPr>
    </xdr:pic>
    <xdr:clientData fPrintsWithSheet="0"/>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30" name="BExEUZIZX6PSVFFPHS0O9UY52QPP">
          <a:extLst>
            <a:ext uri="{FF2B5EF4-FFF2-40B4-BE49-F238E27FC236}">
              <a16:creationId xmlns:a16="http://schemas.microsoft.com/office/drawing/2014/main" id="{366C87F5-F2DD-4AB0-819D-53E8404FF96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907000" y="1600200"/>
          <a:ext cx="50800" cy="50800"/>
        </a:xfrm>
        <a:prstGeom prst="rect">
          <a:avLst/>
        </a:prstGeom>
      </xdr:spPr>
    </xdr:pic>
    <xdr:clientData/>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1" name="BExW8B12VDGXBJHWUFLD8LIUFV1U">
          <a:extLst>
            <a:ext uri="{FF2B5EF4-FFF2-40B4-BE49-F238E27FC236}">
              <a16:creationId xmlns:a16="http://schemas.microsoft.com/office/drawing/2014/main" id="{DAC25612-2251-4F81-9702-D4DBBBB2055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04000" y="1524000"/>
          <a:ext cx="50800" cy="50800"/>
        </a:xfrm>
        <a:prstGeom prst="rect">
          <a:avLst/>
        </a:prstGeom>
      </xdr:spPr>
    </xdr:pic>
    <xdr:clientData fPrintsWithSheet="0"/>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2" name="BEx9EK5U03M0RKSQ8R31FVWD6IHF">
          <a:extLst>
            <a:ext uri="{FF2B5EF4-FFF2-40B4-BE49-F238E27FC236}">
              <a16:creationId xmlns:a16="http://schemas.microsoft.com/office/drawing/2014/main" id="{5C163CC0-DA23-44E9-BBB8-00B5D3A1208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04000" y="1600200"/>
          <a:ext cx="50800" cy="50800"/>
        </a:xfrm>
        <a:prstGeom prst="rect">
          <a:avLst/>
        </a:prstGeom>
      </xdr:spPr>
    </xdr:pic>
    <xdr:clientData/>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3" name="BExZT8Y3SGT709UU7W8J4GN0VA30">
          <a:extLst>
            <a:ext uri="{FF2B5EF4-FFF2-40B4-BE49-F238E27FC236}">
              <a16:creationId xmlns:a16="http://schemas.microsoft.com/office/drawing/2014/main" id="{B8F2A370-9082-4030-BA03-2E6648E7A42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685000" y="1524000"/>
          <a:ext cx="50800" cy="50800"/>
        </a:xfrm>
        <a:prstGeom prst="rect">
          <a:avLst/>
        </a:prstGeom>
      </xdr:spPr>
    </xdr:pic>
    <xdr:clientData fPrintsWithSheet="0"/>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4" name="BEx1OOR0H497821YEFZS93VB84L7">
          <a:extLst>
            <a:ext uri="{FF2B5EF4-FFF2-40B4-BE49-F238E27FC236}">
              <a16:creationId xmlns:a16="http://schemas.microsoft.com/office/drawing/2014/main" id="{A324930F-020E-4774-BF01-6CF5F0E0EB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685000" y="1600200"/>
          <a:ext cx="50800" cy="50800"/>
        </a:xfrm>
        <a:prstGeom prst="rect">
          <a:avLst/>
        </a:prstGeom>
      </xdr:spPr>
    </xdr:pic>
    <xdr:clientData/>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5" name="BExW00Z6FB6KO3EEF2BC2Q02X6EZ">
          <a:extLst>
            <a:ext uri="{FF2B5EF4-FFF2-40B4-BE49-F238E27FC236}">
              <a16:creationId xmlns:a16="http://schemas.microsoft.com/office/drawing/2014/main" id="{CA84AC88-11A9-4409-B425-4AEDF64D564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396200" y="1524000"/>
          <a:ext cx="50800" cy="50800"/>
        </a:xfrm>
        <a:prstGeom prst="rect">
          <a:avLst/>
        </a:prstGeom>
      </xdr:spPr>
    </xdr:pic>
    <xdr:clientData fPrintsWithSheet="0"/>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6" name="BExMOLNQGOKU5C6CNB6F9UW5A5QP">
          <a:extLst>
            <a:ext uri="{FF2B5EF4-FFF2-40B4-BE49-F238E27FC236}">
              <a16:creationId xmlns:a16="http://schemas.microsoft.com/office/drawing/2014/main" id="{B83D7E0F-D830-48BF-8113-2BD4643F3CC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396200" y="1600200"/>
          <a:ext cx="50800" cy="50800"/>
        </a:xfrm>
        <a:prstGeom prst="rect">
          <a:avLst/>
        </a:prstGeom>
      </xdr:spPr>
    </xdr:pic>
    <xdr:clientData/>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7" name="BExSGBF0L01E0AIN70TVMVVT933M">
          <a:extLst>
            <a:ext uri="{FF2B5EF4-FFF2-40B4-BE49-F238E27FC236}">
              <a16:creationId xmlns:a16="http://schemas.microsoft.com/office/drawing/2014/main" id="{47DC48AD-A16A-4B8C-8DEF-CAEAD66DFCD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32800" y="1524000"/>
          <a:ext cx="50800" cy="50800"/>
        </a:xfrm>
        <a:prstGeom prst="rect">
          <a:avLst/>
        </a:prstGeom>
      </xdr:spPr>
    </xdr:pic>
    <xdr:clientData fPrintsWithSheet="0"/>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8" name="BExTXZTE1YWM8B35I1TCNECAAE53">
          <a:extLst>
            <a:ext uri="{FF2B5EF4-FFF2-40B4-BE49-F238E27FC236}">
              <a16:creationId xmlns:a16="http://schemas.microsoft.com/office/drawing/2014/main" id="{41127592-D2B3-46CC-A08C-E00D7828F74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132800" y="1600200"/>
          <a:ext cx="50800" cy="50800"/>
        </a:xfrm>
        <a:prstGeom prst="rect">
          <a:avLst/>
        </a:prstGeom>
      </xdr:spPr>
    </xdr:pic>
    <xdr:clientData/>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39" name="BEx7M9Y4K5W0V3BX2NM8B3W2VBXA">
          <a:extLst>
            <a:ext uri="{FF2B5EF4-FFF2-40B4-BE49-F238E27FC236}">
              <a16:creationId xmlns:a16="http://schemas.microsoft.com/office/drawing/2014/main" id="{D2A0C9F1-4286-4063-ABB0-745892A08CBD}"/>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33400" y="1524000"/>
          <a:ext cx="50800" cy="50800"/>
        </a:xfrm>
        <a:prstGeom prst="rect">
          <a:avLst/>
        </a:prstGeom>
      </xdr:spPr>
    </xdr:pic>
    <xdr:clientData fPrintsWithSheet="0"/>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40" name="BExQGTT95YAIVV63FS24HTVZ9XE7">
          <a:extLst>
            <a:ext uri="{FF2B5EF4-FFF2-40B4-BE49-F238E27FC236}">
              <a16:creationId xmlns:a16="http://schemas.microsoft.com/office/drawing/2014/main" id="{E22CE20A-FFCD-4791-8C86-F67FE8943788}"/>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33400" y="1600200"/>
          <a:ext cx="50800" cy="50800"/>
        </a:xfrm>
        <a:prstGeom prst="rect">
          <a:avLst/>
        </a:prstGeom>
      </xdr:spPr>
    </xdr:pic>
    <xdr:clientData/>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1" name="BExAZOSBABATC5KCZ30WWOQTEWEL">
          <a:extLst>
            <a:ext uri="{FF2B5EF4-FFF2-40B4-BE49-F238E27FC236}">
              <a16:creationId xmlns:a16="http://schemas.microsoft.com/office/drawing/2014/main" id="{7BB7AB14-2F53-42F0-BA52-ABD61C4FB69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898600" y="1524000"/>
          <a:ext cx="50800" cy="50800"/>
        </a:xfrm>
        <a:prstGeom prst="rect">
          <a:avLst/>
        </a:prstGeom>
      </xdr:spPr>
    </xdr:pic>
    <xdr:clientData fPrintsWithSheet="0"/>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2" name="BExQ5FOC429ZYVGGQ3E3T5YVCVDD">
          <a:extLst>
            <a:ext uri="{FF2B5EF4-FFF2-40B4-BE49-F238E27FC236}">
              <a16:creationId xmlns:a16="http://schemas.microsoft.com/office/drawing/2014/main" id="{EF84F54E-2C8C-4AD4-A378-122A327075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898600" y="1600200"/>
          <a:ext cx="50800" cy="50800"/>
        </a:xfrm>
        <a:prstGeom prst="rect">
          <a:avLst/>
        </a:prstGeom>
      </xdr:spPr>
    </xdr:pic>
    <xdr:clientData/>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3" name="BExU67BI5HV0DGAS12NY0QKQWLWI">
          <a:extLst>
            <a:ext uri="{FF2B5EF4-FFF2-40B4-BE49-F238E27FC236}">
              <a16:creationId xmlns:a16="http://schemas.microsoft.com/office/drawing/2014/main" id="{88311C65-66A5-47E2-9CCC-7E93273AFE5C}"/>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92300" y="1524000"/>
          <a:ext cx="50800" cy="50800"/>
        </a:xfrm>
        <a:prstGeom prst="rect">
          <a:avLst/>
        </a:prstGeom>
      </xdr:spPr>
    </xdr:pic>
    <xdr:clientData fPrintsWithSheet="0"/>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4" name="BExSBPTZTAJIIQ5LC3TDPJG2L5F3">
          <a:extLst>
            <a:ext uri="{FF2B5EF4-FFF2-40B4-BE49-F238E27FC236}">
              <a16:creationId xmlns:a16="http://schemas.microsoft.com/office/drawing/2014/main" id="{37FA68CE-BD51-4F07-B183-9E402721F0C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92300" y="1600200"/>
          <a:ext cx="50800" cy="50800"/>
        </a:xfrm>
        <a:prstGeom prst="rect">
          <a:avLst/>
        </a:prstGeom>
      </xdr:spPr>
    </xdr:pic>
    <xdr:clientData/>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5" name="BEx5NW1WHV8F0CNNAI92UAZRVKH4">
          <a:extLst>
            <a:ext uri="{FF2B5EF4-FFF2-40B4-BE49-F238E27FC236}">
              <a16:creationId xmlns:a16="http://schemas.microsoft.com/office/drawing/2014/main" id="{71365227-8FE3-4EB7-9BDC-651991C119E7}"/>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24000"/>
          <a:ext cx="50800" cy="50800"/>
        </a:xfrm>
        <a:prstGeom prst="rect">
          <a:avLst/>
        </a:prstGeom>
      </xdr:spPr>
    </xdr:pic>
    <xdr:clientData fPrintsWithSheet="0"/>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6" name="BExQHN6MME48L4T4S9OKIYIWKOB6">
          <a:extLst>
            <a:ext uri="{FF2B5EF4-FFF2-40B4-BE49-F238E27FC236}">
              <a16:creationId xmlns:a16="http://schemas.microsoft.com/office/drawing/2014/main" id="{208235C7-C937-446C-9EE1-81C0FA01E9D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00200"/>
          <a:ext cx="50800" cy="50800"/>
        </a:xfrm>
        <a:prstGeom prst="rect">
          <a:avLst/>
        </a:prstGeom>
      </xdr:spPr>
    </xdr:pic>
    <xdr:clientData/>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7" name="BExSFB0617ODLK8580HX2HOGS3HV">
          <a:extLst>
            <a:ext uri="{FF2B5EF4-FFF2-40B4-BE49-F238E27FC236}">
              <a16:creationId xmlns:a16="http://schemas.microsoft.com/office/drawing/2014/main" id="{F6624135-30A0-46A3-8A3D-BB65AEA039C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38600" y="1524000"/>
          <a:ext cx="50800" cy="50800"/>
        </a:xfrm>
        <a:prstGeom prst="rect">
          <a:avLst/>
        </a:prstGeom>
      </xdr:spPr>
    </xdr:pic>
    <xdr:clientData fPrintsWithSheet="0"/>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8" name="BExEXI6S0KJT143A7IRO82BHL9FU">
          <a:extLst>
            <a:ext uri="{FF2B5EF4-FFF2-40B4-BE49-F238E27FC236}">
              <a16:creationId xmlns:a16="http://schemas.microsoft.com/office/drawing/2014/main" id="{79F1E7C8-2BA0-4926-8132-95BE8D2B49C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38600" y="1600200"/>
          <a:ext cx="50800" cy="50800"/>
        </a:xfrm>
        <a:prstGeom prst="rect">
          <a:avLst/>
        </a:prstGeom>
      </xdr:spPr>
    </xdr:pic>
    <xdr:clientData/>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49" name="BExZOYWK7LVKTCR4SQAV8JOWK3U5">
          <a:extLst>
            <a:ext uri="{FF2B5EF4-FFF2-40B4-BE49-F238E27FC236}">
              <a16:creationId xmlns:a16="http://schemas.microsoft.com/office/drawing/2014/main" id="{4720E09D-E7A1-4EB4-93C9-24011CFD7BD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54800" y="1524000"/>
          <a:ext cx="50800" cy="50800"/>
        </a:xfrm>
        <a:prstGeom prst="rect">
          <a:avLst/>
        </a:prstGeom>
      </xdr:spPr>
    </xdr:pic>
    <xdr:clientData fPrintsWithSheet="0"/>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50" name="BEx3JXIDQS1KNH9OOB53Q11YR9WQ">
          <a:extLst>
            <a:ext uri="{FF2B5EF4-FFF2-40B4-BE49-F238E27FC236}">
              <a16:creationId xmlns:a16="http://schemas.microsoft.com/office/drawing/2014/main" id="{1D0A5E50-2C48-49A2-AD74-67DAE666BF85}"/>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54800" y="1600200"/>
          <a:ext cx="50800" cy="50800"/>
        </a:xfrm>
        <a:prstGeom prst="rect">
          <a:avLst/>
        </a:prstGeom>
      </xdr:spPr>
    </xdr:pic>
    <xdr:clientData/>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1" name="BExXVQDI7NS8BOSNHF3HXTV58C5L">
          <a:extLst>
            <a:ext uri="{FF2B5EF4-FFF2-40B4-BE49-F238E27FC236}">
              <a16:creationId xmlns:a16="http://schemas.microsoft.com/office/drawing/2014/main" id="{F91CE4ED-4892-4D5D-9E29-CA763DCDAB3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67600" y="1524000"/>
          <a:ext cx="50800" cy="50800"/>
        </a:xfrm>
        <a:prstGeom prst="rect">
          <a:avLst/>
        </a:prstGeom>
      </xdr:spPr>
    </xdr:pic>
    <xdr:clientData fPrintsWithSheet="0"/>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2" name="BEx7BCL8INB6IO4DRH33N6361NTU">
          <a:extLst>
            <a:ext uri="{FF2B5EF4-FFF2-40B4-BE49-F238E27FC236}">
              <a16:creationId xmlns:a16="http://schemas.microsoft.com/office/drawing/2014/main" id="{B6A5A0BC-A0A3-44F0-B112-745CD53D6C3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67600" y="1600200"/>
          <a:ext cx="50800" cy="50800"/>
        </a:xfrm>
        <a:prstGeom prst="rect">
          <a:avLst/>
        </a:prstGeom>
      </xdr:spPr>
    </xdr:pic>
    <xdr:clientData/>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3" name="BExITRP36RRK81MHCDTCGGI3HOFL">
          <a:extLst>
            <a:ext uri="{FF2B5EF4-FFF2-40B4-BE49-F238E27FC236}">
              <a16:creationId xmlns:a16="http://schemas.microsoft.com/office/drawing/2014/main" id="{69E0D89E-4266-42CB-9F1C-AC3AD04ADF4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807400" y="1524000"/>
          <a:ext cx="50800" cy="50800"/>
        </a:xfrm>
        <a:prstGeom prst="rect">
          <a:avLst/>
        </a:prstGeom>
      </xdr:spPr>
    </xdr:pic>
    <xdr:clientData fPrintsWithSheet="0"/>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4" name="BExQ9PPW2SHY4RKPE2MIOX39K63A">
          <a:extLst>
            <a:ext uri="{FF2B5EF4-FFF2-40B4-BE49-F238E27FC236}">
              <a16:creationId xmlns:a16="http://schemas.microsoft.com/office/drawing/2014/main" id="{3ADED60E-336A-4C26-8E33-2445DD90B44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807400" y="1600200"/>
          <a:ext cx="50800" cy="50800"/>
        </a:xfrm>
        <a:prstGeom prst="rect">
          <a:avLst/>
        </a:prstGeom>
      </xdr:spPr>
    </xdr:pic>
    <xdr:clientData/>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5" name="BEx1MH6ERTK69NO8MNP5YCPJW0DO">
          <a:extLst>
            <a:ext uri="{FF2B5EF4-FFF2-40B4-BE49-F238E27FC236}">
              <a16:creationId xmlns:a16="http://schemas.microsoft.com/office/drawing/2014/main" id="{26592227-6732-46B8-B987-65B1E589255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24000"/>
          <a:ext cx="50800" cy="50800"/>
        </a:xfrm>
        <a:prstGeom prst="rect">
          <a:avLst/>
        </a:prstGeom>
      </xdr:spPr>
    </xdr:pic>
    <xdr:clientData fPrintsWithSheet="0"/>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6" name="BExGSN1XJV2YHBGK28BNHRGXCQ4U">
          <a:extLst>
            <a:ext uri="{FF2B5EF4-FFF2-40B4-BE49-F238E27FC236}">
              <a16:creationId xmlns:a16="http://schemas.microsoft.com/office/drawing/2014/main" id="{A85412F0-82AE-4BF8-991E-52BF86AB857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00200"/>
          <a:ext cx="50800" cy="50800"/>
        </a:xfrm>
        <a:prstGeom prst="rect">
          <a:avLst/>
        </a:prstGeom>
      </xdr:spPr>
    </xdr:pic>
    <xdr:clientData/>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7" name="BExD2CKT9KBZJA4OAKR9TKAWGTFD">
          <a:extLst>
            <a:ext uri="{FF2B5EF4-FFF2-40B4-BE49-F238E27FC236}">
              <a16:creationId xmlns:a16="http://schemas.microsoft.com/office/drawing/2014/main" id="{0B91717B-30DA-4FE2-B6A0-DCDADFC3AE9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58400" y="1524000"/>
          <a:ext cx="50800" cy="50800"/>
        </a:xfrm>
        <a:prstGeom prst="rect">
          <a:avLst/>
        </a:prstGeom>
      </xdr:spPr>
    </xdr:pic>
    <xdr:clientData fPrintsWithSheet="0"/>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8" name="BExBCFMMRCK5GS1HL7588BY5ELCM">
          <a:extLst>
            <a:ext uri="{FF2B5EF4-FFF2-40B4-BE49-F238E27FC236}">
              <a16:creationId xmlns:a16="http://schemas.microsoft.com/office/drawing/2014/main" id="{6A18406E-FEA5-4CB6-8136-B6F09D515BC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58400" y="1600200"/>
          <a:ext cx="50800" cy="50800"/>
        </a:xfrm>
        <a:prstGeom prst="rect">
          <a:avLst/>
        </a:prstGeom>
      </xdr:spPr>
    </xdr:pic>
    <xdr:clientData/>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59" name="BExOIXASUP3D5BDD98BIZKXRYY4Z">
          <a:extLst>
            <a:ext uri="{FF2B5EF4-FFF2-40B4-BE49-F238E27FC236}">
              <a16:creationId xmlns:a16="http://schemas.microsoft.com/office/drawing/2014/main" id="{78CE9C46-6614-47CE-9CA9-69B3AA5E70AA}"/>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41000" y="1524000"/>
          <a:ext cx="50800" cy="50800"/>
        </a:xfrm>
        <a:prstGeom prst="rect">
          <a:avLst/>
        </a:prstGeom>
      </xdr:spPr>
    </xdr:pic>
    <xdr:clientData fPrintsWithSheet="0"/>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60" name="BExQKV61SN6IIA7QF7MRQTRL09AH">
          <a:extLst>
            <a:ext uri="{FF2B5EF4-FFF2-40B4-BE49-F238E27FC236}">
              <a16:creationId xmlns:a16="http://schemas.microsoft.com/office/drawing/2014/main" id="{7645508F-44AC-430C-8DF0-B4E6A43A9BD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41000" y="1600200"/>
          <a:ext cx="50800" cy="50800"/>
        </a:xfrm>
        <a:prstGeom prst="rect">
          <a:avLst/>
        </a:prstGeom>
      </xdr:spPr>
    </xdr:pic>
    <xdr:clientData/>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1" name="BExZNK3TDIAUDBXLJ7PV9JKABW1H">
          <a:extLst>
            <a:ext uri="{FF2B5EF4-FFF2-40B4-BE49-F238E27FC236}">
              <a16:creationId xmlns:a16="http://schemas.microsoft.com/office/drawing/2014/main" id="{677427B0-3DB5-47E4-99C2-7EF68C66AC4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757100" y="1524000"/>
          <a:ext cx="50800" cy="50800"/>
        </a:xfrm>
        <a:prstGeom prst="rect">
          <a:avLst/>
        </a:prstGeom>
      </xdr:spPr>
    </xdr:pic>
    <xdr:clientData fPrintsWithSheet="0"/>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2" name="BExB40H9GQA3FRA101MJJJOA4S0E">
          <a:extLst>
            <a:ext uri="{FF2B5EF4-FFF2-40B4-BE49-F238E27FC236}">
              <a16:creationId xmlns:a16="http://schemas.microsoft.com/office/drawing/2014/main" id="{28033FFA-835C-4A3A-80E0-7A70A2EFDF9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757100" y="1600200"/>
          <a:ext cx="50800" cy="50800"/>
        </a:xfrm>
        <a:prstGeom prst="rect">
          <a:avLst/>
        </a:prstGeom>
      </xdr:spPr>
    </xdr:pic>
    <xdr:clientData/>
  </xdr:twoCellAnchor>
  <xdr:oneCellAnchor>
    <xdr:from>
      <xdr:col>0</xdr:col>
      <xdr:colOff>28575</xdr:colOff>
      <xdr:row>86</xdr:row>
      <xdr:rowOff>0</xdr:rowOff>
    </xdr:from>
    <xdr:ext cx="123825" cy="123825"/>
    <xdr:pic macro="[1]!DesignIconClicked">
      <xdr:nvPicPr>
        <xdr:cNvPr id="663" name="BExW253QPOZK9KW8BJC3LBXGCG2N" descr="Y5HX37BEUWSN1NEFJKZJXI3SX" hidden="1">
          <a:extLst>
            <a:ext uri="{FF2B5EF4-FFF2-40B4-BE49-F238E27FC236}">
              <a16:creationId xmlns:a16="http://schemas.microsoft.com/office/drawing/2014/main" id="{C7CB5152-DCBC-4BE1-988D-D4CA90B0808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64" name="BEx973S463FCQVJ7QDFBUIU0WJ3F" descr="ZQTVYL8DCSADVT0QMRXFLU0TR" hidden="1">
          <a:extLst>
            <a:ext uri="{FF2B5EF4-FFF2-40B4-BE49-F238E27FC236}">
              <a16:creationId xmlns:a16="http://schemas.microsoft.com/office/drawing/2014/main" id="{4CA00A80-FB25-42E9-A0CF-E057198B893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5" name="BEx5FXJGJOT93D0J2IRJ3985IUMI" hidden="1">
          <a:extLst>
            <a:ext uri="{FF2B5EF4-FFF2-40B4-BE49-F238E27FC236}">
              <a16:creationId xmlns:a16="http://schemas.microsoft.com/office/drawing/2014/main" id="{E7B203C0-3E5C-4FE5-BB21-1CEEE645AFF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66" name="BEx3RTMHAR35NUAAK49TV6NU7EPA" descr="QFXLG4ZCXTRQSJYFCKJ58G9N8" hidden="1">
          <a:extLst>
            <a:ext uri="{FF2B5EF4-FFF2-40B4-BE49-F238E27FC236}">
              <a16:creationId xmlns:a16="http://schemas.microsoft.com/office/drawing/2014/main" id="{D1EDE4F8-7330-40CA-B363-4175C473920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98</xdr:row>
      <xdr:rowOff>0</xdr:rowOff>
    </xdr:from>
    <xdr:ext cx="123825" cy="123825"/>
    <xdr:pic macro="[1]!DesignIconClicked">
      <xdr:nvPicPr>
        <xdr:cNvPr id="667" name="BExS8T38WLC2R738ZC7BDJQAKJAJ" descr="MRI962L5PB0E0YWXCIBN82VJH" hidden="1">
          <a:extLst>
            <a:ext uri="{FF2B5EF4-FFF2-40B4-BE49-F238E27FC236}">
              <a16:creationId xmlns:a16="http://schemas.microsoft.com/office/drawing/2014/main" id="{D6D202D3-1533-4CFF-AC42-645D0AE9F45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8" name="BEx5F64BJ6DCM4EJH81D5ZFNPZ0V" descr="7DJ9FILZD2YPS6X1JBP9E76TU" hidden="1">
          <a:extLst>
            <a:ext uri="{FF2B5EF4-FFF2-40B4-BE49-F238E27FC236}">
              <a16:creationId xmlns:a16="http://schemas.microsoft.com/office/drawing/2014/main" id="{E8018023-917B-495E-8534-B306075D38C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9" name="BExQEXXHA3EEXR44LT6RKCDWM6ZT" hidden="1">
          <a:extLst>
            <a:ext uri="{FF2B5EF4-FFF2-40B4-BE49-F238E27FC236}">
              <a16:creationId xmlns:a16="http://schemas.microsoft.com/office/drawing/2014/main" id="{6D151568-760A-42C3-A347-3F6082B71F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89</xdr:row>
      <xdr:rowOff>0</xdr:rowOff>
    </xdr:from>
    <xdr:ext cx="123825" cy="123825"/>
    <xdr:pic macro="[1]!DesignIconClicked">
      <xdr:nvPicPr>
        <xdr:cNvPr id="670" name="BEx1X6AMHV6ZK3UJB2BXIJTJHYJU" descr="OALR4L95ELQLZ1Y1LETHM1CS9" hidden="1">
          <a:extLst>
            <a:ext uri="{FF2B5EF4-FFF2-40B4-BE49-F238E27FC236}">
              <a16:creationId xmlns:a16="http://schemas.microsoft.com/office/drawing/2014/main" id="{EF4B553D-E56E-4EAF-A73A-EB8C11012EA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71" name="BExSDIVCE09QKG3CT52PHCS6ZJ09" descr="9F076L7EQCF2COMMGCQG6BQGU" hidden="1">
          <a:extLst>
            <a:ext uri="{FF2B5EF4-FFF2-40B4-BE49-F238E27FC236}">
              <a16:creationId xmlns:a16="http://schemas.microsoft.com/office/drawing/2014/main" id="{0971DE55-0B71-4837-BC52-8A4D53BCAAA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72" name="BExZMRC09W87CY4B73NPZMNH21AH" descr="78CUMI0OVLYJRSDRQ3V2YX812" hidden="1">
          <a:extLst>
            <a:ext uri="{FF2B5EF4-FFF2-40B4-BE49-F238E27FC236}">
              <a16:creationId xmlns:a16="http://schemas.microsoft.com/office/drawing/2014/main" id="{5C72B691-72FA-4BB6-9775-C84892C4CDE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9931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9525</xdr:rowOff>
    </xdr:from>
    <xdr:ext cx="123825" cy="123825"/>
    <xdr:pic macro="[1]!DesignIconClicked">
      <xdr:nvPicPr>
        <xdr:cNvPr id="673" name="BExZXVFJ4DY4I24AARDT4AMP6EN1" descr="TXSMH2MTH86CYKA26740RQPUC" hidden="1">
          <a:extLst>
            <a:ext uri="{FF2B5EF4-FFF2-40B4-BE49-F238E27FC236}">
              <a16:creationId xmlns:a16="http://schemas.microsoft.com/office/drawing/2014/main" id="{CB71514E-73B9-40AD-B927-4309EEF65BAE}"/>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18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74" name="BExOCUIOFQWUGTBU5ESTW3EYEP5C" descr="9BNF49V0R6VVYPHEVMJ3ABDQZ" hidden="1">
          <a:extLst>
            <a:ext uri="{FF2B5EF4-FFF2-40B4-BE49-F238E27FC236}">
              <a16:creationId xmlns:a16="http://schemas.microsoft.com/office/drawing/2014/main" id="{1553A2D7-1D88-4D17-B3A8-9AE74C2FE3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88</xdr:row>
      <xdr:rowOff>0</xdr:rowOff>
    </xdr:from>
    <xdr:ext cx="123825" cy="123825"/>
    <xdr:pic macro="[1]!DesignIconClicked">
      <xdr:nvPicPr>
        <xdr:cNvPr id="675" name="BExU65O9OE4B4MQ2A3OYH13M8BZJ" descr="3INNIMMPDBB0JF37L81M6ID21" hidden="1">
          <a:extLst>
            <a:ext uri="{FF2B5EF4-FFF2-40B4-BE49-F238E27FC236}">
              <a16:creationId xmlns:a16="http://schemas.microsoft.com/office/drawing/2014/main" id="{24C5899B-67EE-4A41-8124-B3631E947C0A}"/>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98</xdr:row>
      <xdr:rowOff>0</xdr:rowOff>
    </xdr:from>
    <xdr:ext cx="123825" cy="123825"/>
    <xdr:pic macro="[1]!DesignIconClicked">
      <xdr:nvPicPr>
        <xdr:cNvPr id="676" name="BExOPRCR0UW7TKXSV5WDTL348FGL" descr="S9JM17GP1802LHN4GT14BJYIC" hidden="1">
          <a:extLst>
            <a:ext uri="{FF2B5EF4-FFF2-40B4-BE49-F238E27FC236}">
              <a16:creationId xmlns:a16="http://schemas.microsoft.com/office/drawing/2014/main" id="{8DFFCAEB-39FF-4741-BE68-C5B3937C262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77" name="BEx5OESAY2W8SEGI3TSB65EHJ04B" descr="9CN2Y88X8WYV1HWZG1QILY9BK" hidden="1">
          <a:extLst>
            <a:ext uri="{FF2B5EF4-FFF2-40B4-BE49-F238E27FC236}">
              <a16:creationId xmlns:a16="http://schemas.microsoft.com/office/drawing/2014/main" id="{4CFABB3D-C8FA-4AEC-B859-1F87EB007E5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78" name="BExGMWEQ2BYRY9BAO5T1X850MJN1" descr="AZ9ST0XDIOP50HSUFO5V31BR0" hidden="1">
          <a:extLst>
            <a:ext uri="{FF2B5EF4-FFF2-40B4-BE49-F238E27FC236}">
              <a16:creationId xmlns:a16="http://schemas.microsoft.com/office/drawing/2014/main" id="{BFC90091-5783-45BF-80B3-DD4C63256C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91</xdr:row>
      <xdr:rowOff>0</xdr:rowOff>
    </xdr:from>
    <xdr:ext cx="123825" cy="123825"/>
    <xdr:pic macro="[1]!DesignIconClicked">
      <xdr:nvPicPr>
        <xdr:cNvPr id="679" name="BExRZO0PLWWMCLGRH7EH6UXYWGAJ" descr="9D4GQ34QB727H10MA3SSAR2R9" hidden="1">
          <a:extLst>
            <a:ext uri="{FF2B5EF4-FFF2-40B4-BE49-F238E27FC236}">
              <a16:creationId xmlns:a16="http://schemas.microsoft.com/office/drawing/2014/main" id="{10B5C4D1-7772-411B-AF10-989B8A43F28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92</xdr:row>
      <xdr:rowOff>0</xdr:rowOff>
    </xdr:from>
    <xdr:ext cx="123825" cy="123825"/>
    <xdr:pic macro="[1]!DesignIconClicked">
      <xdr:nvPicPr>
        <xdr:cNvPr id="680" name="BExBDP6HNAAJUM39SE5G2C8BKNRQ" descr="1TM64TL2QIMYV7WYSV2VLGXY4" hidden="1">
          <a:extLst>
            <a:ext uri="{FF2B5EF4-FFF2-40B4-BE49-F238E27FC236}">
              <a16:creationId xmlns:a16="http://schemas.microsoft.com/office/drawing/2014/main" id="{4E2911F1-F19F-420D-8B3C-E96CBE6DEED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93</xdr:row>
      <xdr:rowOff>0</xdr:rowOff>
    </xdr:from>
    <xdr:ext cx="123825" cy="123825"/>
    <xdr:pic macro="[1]!DesignIconClicked">
      <xdr:nvPicPr>
        <xdr:cNvPr id="681" name="BExQEGJP61DL2NZY6LMBHBZ0J5YT" descr="D6ZNRZJ7EX4GZT9RO8LE0C905" hidden="1">
          <a:extLst>
            <a:ext uri="{FF2B5EF4-FFF2-40B4-BE49-F238E27FC236}">
              <a16:creationId xmlns:a16="http://schemas.microsoft.com/office/drawing/2014/main" id="{85D3E06B-1002-4A41-94FE-205CD2DF7A45}"/>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3614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94</xdr:row>
      <xdr:rowOff>0</xdr:rowOff>
    </xdr:from>
    <xdr:ext cx="123825" cy="123825"/>
    <xdr:pic macro="[1]!DesignIconClicked">
      <xdr:nvPicPr>
        <xdr:cNvPr id="682" name="BExTY1BCS6HZIF6HI5491FGHDVAE" descr="MJ6976KI2UH1IE8M227DUYXMJ" hidden="1">
          <a:extLst>
            <a:ext uri="{FF2B5EF4-FFF2-40B4-BE49-F238E27FC236}">
              <a16:creationId xmlns:a16="http://schemas.microsoft.com/office/drawing/2014/main" id="{4562A40C-E39E-4CC3-B990-872F33F7BC2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83" name="BEx1QZGQZBAWJ8591VXEIPUOVS7X" descr="MEW27CPIFG44B7E7HEQUUF5QF" hidden="1">
          <a:extLst>
            <a:ext uri="{FF2B5EF4-FFF2-40B4-BE49-F238E27FC236}">
              <a16:creationId xmlns:a16="http://schemas.microsoft.com/office/drawing/2014/main" id="{7123A385-1A1F-4F46-BD9C-8DEA608E620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0</xdr:rowOff>
    </xdr:from>
    <xdr:ext cx="123825" cy="123825"/>
    <xdr:pic macro="[1]!DesignIconClicked">
      <xdr:nvPicPr>
        <xdr:cNvPr id="684" name="BExMF7LICJLPXSHM63A6EQ79YQKG" descr="U084VZL15IMB1OFRRAY6GVKAE" hidden="1">
          <a:extLst>
            <a:ext uri="{FF2B5EF4-FFF2-40B4-BE49-F238E27FC236}">
              <a16:creationId xmlns:a16="http://schemas.microsoft.com/office/drawing/2014/main" id="{947691EC-E966-4D90-A1B3-299E0FC2A4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85" name="BExS343F8GCKP6HTF9Y97L133DX8" descr="ZRF0KB1IYQSNV63CTXT25G67G" hidden="1">
          <a:extLst>
            <a:ext uri="{FF2B5EF4-FFF2-40B4-BE49-F238E27FC236}">
              <a16:creationId xmlns:a16="http://schemas.microsoft.com/office/drawing/2014/main" id="{5E128170-E337-4E1F-9209-83011DD09D2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ena-dsk-016\data\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80" zoomScaleNormal="80" workbookViewId="0">
      <selection activeCell="B20" sqref="B20"/>
    </sheetView>
  </sheetViews>
  <sheetFormatPr defaultColWidth="26.28515625" defaultRowHeight="15"/>
  <cols>
    <col min="1" max="1" width="22.7109375" style="35" customWidth="1"/>
    <col min="2" max="3" width="26.28515625" style="35" customWidth="1"/>
    <col min="4" max="4" width="22.85546875" style="35" customWidth="1"/>
    <col min="5" max="5" width="17.85546875" style="35" customWidth="1"/>
    <col min="6" max="6" width="15" style="35" customWidth="1"/>
    <col min="7" max="7" width="10.42578125" style="63" customWidth="1"/>
    <col min="8" max="8" width="13.42578125" style="61" customWidth="1"/>
    <col min="9" max="16384" width="26.28515625" style="2"/>
  </cols>
  <sheetData>
    <row r="1" spans="1:8" ht="25.5" customHeight="1">
      <c r="A1" s="27" t="s">
        <v>19</v>
      </c>
      <c r="B1" s="22" t="s">
        <v>13</v>
      </c>
      <c r="C1" s="22" t="s">
        <v>14</v>
      </c>
      <c r="D1" s="22" t="s">
        <v>15</v>
      </c>
      <c r="E1" s="23" t="s">
        <v>37</v>
      </c>
      <c r="F1" s="66" t="s">
        <v>16</v>
      </c>
      <c r="G1" s="86" t="s">
        <v>17</v>
      </c>
      <c r="H1" s="87" t="s">
        <v>33</v>
      </c>
    </row>
    <row r="2" spans="1:8" ht="25.5" customHeight="1">
      <c r="A2" s="28" t="s">
        <v>34</v>
      </c>
      <c r="B2" s="29">
        <f>SUM(B3:B48)</f>
        <v>556370</v>
      </c>
      <c r="C2" s="29">
        <f>SUM(C3:C48)</f>
        <v>6</v>
      </c>
      <c r="D2" s="29">
        <f>SUM(D3:D48)</f>
        <v>0</v>
      </c>
      <c r="E2" s="30">
        <f>C2/B2*10^6</f>
        <v>10.784190376907453</v>
      </c>
      <c r="F2" s="65">
        <f>D2/B2*10^6</f>
        <v>0</v>
      </c>
      <c r="G2" s="86"/>
      <c r="H2" s="87"/>
    </row>
    <row r="3" spans="1:8" ht="17.25" hidden="1" customHeight="1">
      <c r="A3" s="31" t="s">
        <v>1259</v>
      </c>
      <c r="B3" s="32"/>
      <c r="C3" s="32"/>
      <c r="D3" s="32"/>
      <c r="E3" s="33"/>
      <c r="F3" s="64"/>
      <c r="H3" s="62"/>
    </row>
    <row r="4" spans="1:8" ht="17.25" hidden="1" customHeight="1">
      <c r="A4" s="31" t="s">
        <v>1258</v>
      </c>
      <c r="B4" s="32"/>
      <c r="C4" s="32"/>
      <c r="D4" s="32"/>
      <c r="E4" s="33"/>
      <c r="F4" s="64"/>
      <c r="H4" s="62"/>
    </row>
    <row r="5" spans="1:8" ht="17.25" hidden="1" customHeight="1">
      <c r="A5" s="31" t="s">
        <v>1257</v>
      </c>
      <c r="B5" s="32"/>
      <c r="C5" s="32"/>
      <c r="D5" s="32"/>
      <c r="E5" s="33"/>
      <c r="F5" s="64"/>
      <c r="H5" s="62"/>
    </row>
    <row r="6" spans="1:8" ht="17.25" hidden="1" customHeight="1">
      <c r="A6" s="31" t="s">
        <v>1256</v>
      </c>
      <c r="B6" s="32"/>
      <c r="C6" s="32"/>
      <c r="D6" s="32"/>
      <c r="E6" s="33"/>
      <c r="F6" s="64"/>
      <c r="H6" s="62"/>
    </row>
    <row r="7" spans="1:8" ht="17.25" hidden="1" customHeight="1">
      <c r="A7" s="31" t="s">
        <v>1255</v>
      </c>
      <c r="B7" s="32"/>
      <c r="C7" s="32"/>
      <c r="D7" s="32"/>
      <c r="E7" s="33"/>
      <c r="F7" s="64"/>
      <c r="H7" s="62"/>
    </row>
    <row r="8" spans="1:8" ht="17.25" hidden="1" customHeight="1">
      <c r="A8" s="31" t="s">
        <v>1254</v>
      </c>
      <c r="B8" s="32"/>
      <c r="C8" s="32"/>
      <c r="D8" s="32"/>
      <c r="E8" s="33"/>
      <c r="F8" s="64"/>
      <c r="H8" s="62"/>
    </row>
    <row r="9" spans="1:8" ht="17.25" hidden="1" customHeight="1">
      <c r="A9" s="31" t="s">
        <v>1253</v>
      </c>
      <c r="B9" s="32"/>
      <c r="C9" s="32"/>
      <c r="D9" s="32"/>
      <c r="E9" s="33"/>
      <c r="F9" s="64"/>
      <c r="H9" s="62"/>
    </row>
    <row r="10" spans="1:8" ht="17.25" hidden="1" customHeight="1">
      <c r="A10" s="31" t="s">
        <v>1252</v>
      </c>
      <c r="B10" s="32"/>
      <c r="C10" s="32"/>
      <c r="D10" s="32"/>
      <c r="E10" s="33"/>
      <c r="F10" s="64"/>
      <c r="H10" s="62"/>
    </row>
    <row r="11" spans="1:8" ht="17.25" hidden="1" customHeight="1">
      <c r="A11" s="31" t="s">
        <v>1251</v>
      </c>
      <c r="B11" s="32"/>
      <c r="C11" s="32"/>
      <c r="D11" s="32"/>
      <c r="E11" s="33"/>
      <c r="F11" s="64"/>
      <c r="H11" s="62"/>
    </row>
    <row r="12" spans="1:8" ht="17.25" customHeight="1">
      <c r="A12" s="31" t="s">
        <v>1272</v>
      </c>
      <c r="B12" s="32"/>
      <c r="C12" s="34">
        <v>0</v>
      </c>
      <c r="D12" s="32">
        <v>0</v>
      </c>
      <c r="E12" s="33" t="e">
        <f t="shared" ref="E12" si="0">(C12/B12)*10^6</f>
        <v>#DIV/0!</v>
      </c>
      <c r="F12" s="64" t="e">
        <f t="shared" ref="F12" si="1">(D12/B12)*10^6</f>
        <v>#DIV/0!</v>
      </c>
      <c r="G12" s="63">
        <v>500</v>
      </c>
      <c r="H12" s="62" t="e">
        <f t="shared" ref="H12" si="2">(SUM(C12:C14)/SUM(B12:B14))*10^6</f>
        <v>#DIV/0!</v>
      </c>
    </row>
    <row r="13" spans="1:8" ht="17.25" customHeight="1">
      <c r="A13" s="31" t="s">
        <v>1273</v>
      </c>
      <c r="B13" s="32"/>
      <c r="C13" s="34">
        <v>0</v>
      </c>
      <c r="D13" s="32">
        <v>0</v>
      </c>
      <c r="E13" s="33" t="e">
        <f t="shared" ref="E13" si="3">(C13/B13)*10^6</f>
        <v>#DIV/0!</v>
      </c>
      <c r="F13" s="64" t="e">
        <f t="shared" ref="F13" si="4">(D13/B13)*10^6</f>
        <v>#DIV/0!</v>
      </c>
      <c r="G13" s="63">
        <v>500</v>
      </c>
      <c r="H13" s="62" t="e">
        <f t="shared" ref="H13:H15" si="5">(SUM(C13:C15)/SUM(B13:B15))*10^6</f>
        <v>#DIV/0!</v>
      </c>
    </row>
    <row r="14" spans="1:8" ht="17.25" customHeight="1">
      <c r="A14" s="31" t="s">
        <v>1274</v>
      </c>
      <c r="B14" s="32"/>
      <c r="C14" s="34">
        <v>0</v>
      </c>
      <c r="D14" s="32">
        <v>0</v>
      </c>
      <c r="E14" s="33" t="e">
        <f t="shared" ref="E14" si="6">(C14/B14)*10^6</f>
        <v>#DIV/0!</v>
      </c>
      <c r="F14" s="64" t="e">
        <f t="shared" ref="F14" si="7">(D14/B14)*10^6</f>
        <v>#DIV/0!</v>
      </c>
      <c r="G14" s="63">
        <v>500</v>
      </c>
      <c r="H14" s="62" t="e">
        <f t="shared" si="5"/>
        <v>#DIV/0!</v>
      </c>
    </row>
    <row r="15" spans="1:8" ht="17.25" customHeight="1">
      <c r="A15" s="31" t="s">
        <v>1275</v>
      </c>
      <c r="B15" s="32"/>
      <c r="C15" s="34">
        <v>0</v>
      </c>
      <c r="D15" s="32">
        <v>0</v>
      </c>
      <c r="E15" s="33" t="e">
        <f t="shared" ref="E15" si="8">(C15/B15)*10^6</f>
        <v>#DIV/0!</v>
      </c>
      <c r="F15" s="64" t="e">
        <f t="shared" ref="F15" si="9">(D15/B15)*10^6</f>
        <v>#DIV/0!</v>
      </c>
      <c r="G15" s="63">
        <v>500</v>
      </c>
      <c r="H15" s="62" t="e">
        <f t="shared" si="5"/>
        <v>#DIV/0!</v>
      </c>
    </row>
    <row r="16" spans="1:8" ht="17.25" customHeight="1">
      <c r="A16" s="31" t="s">
        <v>1276</v>
      </c>
      <c r="B16" s="32"/>
      <c r="C16" s="34">
        <v>0</v>
      </c>
      <c r="D16" s="32">
        <v>0</v>
      </c>
      <c r="E16" s="33" t="e">
        <f t="shared" ref="E16" si="10">(C16/B16)*10^6</f>
        <v>#DIV/0!</v>
      </c>
      <c r="F16" s="64" t="e">
        <f t="shared" ref="F16" si="11">(D16/B16)*10^6</f>
        <v>#DIV/0!</v>
      </c>
      <c r="G16" s="63">
        <v>500</v>
      </c>
      <c r="H16" s="62" t="e">
        <f t="shared" ref="H16:H23" si="12">(SUM(C16:C18)/SUM(B16:B18))*10^6</f>
        <v>#DIV/0!</v>
      </c>
    </row>
    <row r="17" spans="1:8" ht="17.25" customHeight="1">
      <c r="A17" s="31" t="s">
        <v>1277</v>
      </c>
      <c r="B17" s="32"/>
      <c r="C17" s="34">
        <v>0</v>
      </c>
      <c r="D17" s="32">
        <v>0</v>
      </c>
      <c r="E17" s="33" t="e">
        <f t="shared" ref="E17" si="13">(C17/B17)*10^6</f>
        <v>#DIV/0!</v>
      </c>
      <c r="F17" s="64" t="e">
        <f t="shared" ref="F17" si="14">(D17/B17)*10^6</f>
        <v>#DIV/0!</v>
      </c>
      <c r="G17" s="63">
        <v>500</v>
      </c>
      <c r="H17" s="62" t="e">
        <f t="shared" si="12"/>
        <v>#DIV/0!</v>
      </c>
    </row>
    <row r="18" spans="1:8" ht="17.25" customHeight="1">
      <c r="A18" s="31" t="s">
        <v>1278</v>
      </c>
      <c r="B18" s="32"/>
      <c r="C18" s="34">
        <v>0</v>
      </c>
      <c r="D18" s="32">
        <v>0</v>
      </c>
      <c r="E18" s="33" t="e">
        <f t="shared" ref="E18" si="15">(C18/B18)*10^6</f>
        <v>#DIV/0!</v>
      </c>
      <c r="F18" s="64" t="e">
        <f t="shared" ref="F18" si="16">(D18/B18)*10^6</f>
        <v>#DIV/0!</v>
      </c>
      <c r="G18" s="63">
        <v>500</v>
      </c>
      <c r="H18" s="62" t="e">
        <f t="shared" si="12"/>
        <v>#DIV/0!</v>
      </c>
    </row>
    <row r="19" spans="1:8" ht="17.25" customHeight="1">
      <c r="A19" s="31" t="s">
        <v>1279</v>
      </c>
      <c r="B19" s="32"/>
      <c r="C19" s="34">
        <v>0</v>
      </c>
      <c r="D19" s="32">
        <v>0</v>
      </c>
      <c r="E19" s="33" t="e">
        <f t="shared" ref="E19" si="17">(C19/B19)*10^6</f>
        <v>#DIV/0!</v>
      </c>
      <c r="F19" s="64" t="e">
        <f t="shared" ref="F19" si="18">(D19/B19)*10^6</f>
        <v>#DIV/0!</v>
      </c>
      <c r="G19" s="63">
        <v>500</v>
      </c>
      <c r="H19" s="62">
        <f t="shared" si="12"/>
        <v>0</v>
      </c>
    </row>
    <row r="20" spans="1:8" ht="17.25" customHeight="1">
      <c r="A20" s="31" t="s">
        <v>1280</v>
      </c>
      <c r="B20" s="32"/>
      <c r="C20" s="34">
        <v>0</v>
      </c>
      <c r="D20" s="32">
        <v>0</v>
      </c>
      <c r="E20" s="33" t="e">
        <f t="shared" ref="E20:E24" si="19">(C20/B20)*10^6</f>
        <v>#DIV/0!</v>
      </c>
      <c r="F20" s="64" t="e">
        <f t="shared" ref="F20:F24" si="20">(D20/B20)*10^6</f>
        <v>#DIV/0!</v>
      </c>
      <c r="G20" s="63">
        <v>500</v>
      </c>
      <c r="H20" s="62">
        <f t="shared" si="12"/>
        <v>0</v>
      </c>
    </row>
    <row r="21" spans="1:8" ht="17.25" customHeight="1">
      <c r="A21" s="31" t="s">
        <v>1281</v>
      </c>
      <c r="B21" s="32">
        <v>4713</v>
      </c>
      <c r="C21" s="34">
        <v>0</v>
      </c>
      <c r="D21" s="32">
        <v>0</v>
      </c>
      <c r="E21" s="33">
        <f t="shared" si="19"/>
        <v>0</v>
      </c>
      <c r="F21" s="64">
        <f t="shared" si="20"/>
        <v>0</v>
      </c>
      <c r="G21" s="63">
        <v>500</v>
      </c>
      <c r="H21" s="62">
        <f t="shared" si="12"/>
        <v>150.18961438816504</v>
      </c>
    </row>
    <row r="22" spans="1:8" ht="17.25" customHeight="1">
      <c r="A22" s="31" t="s">
        <v>1282</v>
      </c>
      <c r="B22" s="32">
        <v>14701</v>
      </c>
      <c r="C22" s="34">
        <v>0</v>
      </c>
      <c r="D22" s="32">
        <v>0</v>
      </c>
      <c r="E22" s="33">
        <f t="shared" si="19"/>
        <v>0</v>
      </c>
      <c r="F22" s="64">
        <f t="shared" si="20"/>
        <v>0</v>
      </c>
      <c r="G22" s="63">
        <v>500</v>
      </c>
      <c r="H22" s="62">
        <f t="shared" si="12"/>
        <v>52.290999411726261</v>
      </c>
    </row>
    <row r="23" spans="1:8" ht="17.25" customHeight="1">
      <c r="A23" s="31" t="s">
        <v>1283</v>
      </c>
      <c r="B23" s="32">
        <v>7219</v>
      </c>
      <c r="C23" s="34">
        <v>4</v>
      </c>
      <c r="D23" s="32">
        <v>0</v>
      </c>
      <c r="E23" s="33">
        <f t="shared" si="19"/>
        <v>554.09336473195742</v>
      </c>
      <c r="F23" s="64">
        <f t="shared" si="20"/>
        <v>0</v>
      </c>
      <c r="G23" s="63">
        <v>500</v>
      </c>
      <c r="H23" s="62">
        <f t="shared" si="12"/>
        <v>37.58586019939299</v>
      </c>
    </row>
    <row r="24" spans="1:8" ht="17.25" customHeight="1">
      <c r="A24" s="31" t="s">
        <v>1284</v>
      </c>
      <c r="B24" s="32">
        <v>54575</v>
      </c>
      <c r="C24" s="34">
        <v>0</v>
      </c>
      <c r="D24" s="32">
        <v>0</v>
      </c>
      <c r="E24" s="33">
        <f t="shared" si="19"/>
        <v>0</v>
      </c>
      <c r="F24" s="64">
        <f t="shared" si="20"/>
        <v>0</v>
      </c>
      <c r="G24" s="63">
        <v>500</v>
      </c>
      <c r="H24" s="62">
        <f t="shared" ref="H24:H43" si="21">(SUM(C24:C26)/SUM(B24:B26))*10^6</f>
        <v>0</v>
      </c>
    </row>
    <row r="25" spans="1:8" ht="17.25" customHeight="1">
      <c r="A25" s="31" t="s">
        <v>1285</v>
      </c>
      <c r="B25" s="32">
        <v>44629</v>
      </c>
      <c r="C25" s="34">
        <v>0</v>
      </c>
      <c r="D25" s="32">
        <v>0</v>
      </c>
      <c r="E25" s="33">
        <f t="shared" ref="E25" si="22">(C25/B25)*10^6</f>
        <v>0</v>
      </c>
      <c r="F25" s="64">
        <f t="shared" ref="F25" si="23">(D25/B25)*10^6</f>
        <v>0</v>
      </c>
      <c r="G25" s="63">
        <v>500</v>
      </c>
      <c r="H25" s="62">
        <f t="shared" si="21"/>
        <v>0</v>
      </c>
    </row>
    <row r="26" spans="1:8" ht="17.25" customHeight="1">
      <c r="A26" s="31" t="s">
        <v>1286</v>
      </c>
      <c r="B26" s="32">
        <v>24071</v>
      </c>
      <c r="C26" s="34">
        <v>0</v>
      </c>
      <c r="D26" s="32">
        <v>0</v>
      </c>
      <c r="E26" s="33">
        <f t="shared" ref="E26" si="24">(C26/B26)*10^6</f>
        <v>0</v>
      </c>
      <c r="F26" s="64">
        <f t="shared" ref="F26" si="25">(D26/B26)*10^6</f>
        <v>0</v>
      </c>
      <c r="G26" s="63">
        <v>500</v>
      </c>
      <c r="H26" s="62">
        <f t="shared" si="21"/>
        <v>0</v>
      </c>
    </row>
    <row r="27" spans="1:8" ht="17.25" customHeight="1">
      <c r="A27" s="31" t="s">
        <v>1287</v>
      </c>
      <c r="B27" s="32">
        <v>52433</v>
      </c>
      <c r="C27" s="34">
        <v>0</v>
      </c>
      <c r="D27" s="32">
        <v>0</v>
      </c>
      <c r="E27" s="33">
        <f t="shared" ref="E27" si="26">(C27/B27)*10^6</f>
        <v>0</v>
      </c>
      <c r="F27" s="64">
        <f t="shared" ref="F27" si="27">(D27/B27)*10^6</f>
        <v>0</v>
      </c>
      <c r="G27" s="63">
        <v>500</v>
      </c>
      <c r="H27" s="62">
        <f t="shared" si="21"/>
        <v>0</v>
      </c>
    </row>
    <row r="28" spans="1:8" ht="17.25" customHeight="1">
      <c r="A28" s="31" t="s">
        <v>1288</v>
      </c>
      <c r="B28" s="32">
        <v>16829</v>
      </c>
      <c r="C28" s="34">
        <v>0</v>
      </c>
      <c r="D28" s="32">
        <v>0</v>
      </c>
      <c r="E28" s="33">
        <f t="shared" ref="E28" si="28">(C28/B28)*10^6</f>
        <v>0</v>
      </c>
      <c r="F28" s="64">
        <f t="shared" ref="F28" si="29">(D28/B28)*10^6</f>
        <v>0</v>
      </c>
      <c r="G28" s="63">
        <v>500</v>
      </c>
      <c r="H28" s="62">
        <f t="shared" si="21"/>
        <v>0</v>
      </c>
    </row>
    <row r="29" spans="1:8" ht="17.25" customHeight="1">
      <c r="A29" s="31" t="s">
        <v>1289</v>
      </c>
      <c r="B29" s="32">
        <v>20476</v>
      </c>
      <c r="C29" s="34">
        <v>0</v>
      </c>
      <c r="D29" s="32">
        <v>0</v>
      </c>
      <c r="E29" s="33">
        <f t="shared" ref="E29" si="30">(C29/B29)*10^6</f>
        <v>0</v>
      </c>
      <c r="F29" s="64">
        <f t="shared" ref="F29" si="31">(D29/B29)*10^6</f>
        <v>0</v>
      </c>
      <c r="G29" s="63">
        <v>500</v>
      </c>
      <c r="H29" s="62">
        <f t="shared" si="21"/>
        <v>0</v>
      </c>
    </row>
    <row r="30" spans="1:8" ht="17.25" customHeight="1">
      <c r="A30" s="31" t="s">
        <v>1290</v>
      </c>
      <c r="B30" s="32">
        <v>41722</v>
      </c>
      <c r="C30" s="34">
        <v>0</v>
      </c>
      <c r="D30" s="32">
        <v>0</v>
      </c>
      <c r="E30" s="33">
        <f t="shared" ref="E30" si="32">(C30/B30)*10^6</f>
        <v>0</v>
      </c>
      <c r="F30" s="64">
        <f t="shared" ref="F30" si="33">(D30/B30)*10^6</f>
        <v>0</v>
      </c>
      <c r="G30" s="63">
        <v>500</v>
      </c>
      <c r="H30" s="62">
        <f t="shared" si="21"/>
        <v>0</v>
      </c>
    </row>
    <row r="31" spans="1:8" ht="17.25" customHeight="1">
      <c r="A31" s="31" t="s">
        <v>1291</v>
      </c>
      <c r="B31" s="32">
        <v>12320</v>
      </c>
      <c r="C31" s="34">
        <v>0</v>
      </c>
      <c r="D31" s="32">
        <v>0</v>
      </c>
      <c r="E31" s="33">
        <f t="shared" ref="E31" si="34">(C31/B31)*10^6</f>
        <v>0</v>
      </c>
      <c r="F31" s="64">
        <f t="shared" ref="F31" si="35">(D31/B31)*10^6</f>
        <v>0</v>
      </c>
      <c r="G31" s="63">
        <v>500</v>
      </c>
      <c r="H31" s="62">
        <f t="shared" si="21"/>
        <v>0</v>
      </c>
    </row>
    <row r="32" spans="1:8" ht="17.25" customHeight="1">
      <c r="A32" s="31" t="s">
        <v>1292</v>
      </c>
      <c r="B32" s="32">
        <v>15027</v>
      </c>
      <c r="C32" s="34">
        <v>0</v>
      </c>
      <c r="D32" s="32">
        <v>0</v>
      </c>
      <c r="E32" s="33">
        <f t="shared" ref="E32" si="36">(C32/B32)*10^6</f>
        <v>0</v>
      </c>
      <c r="F32" s="64">
        <f t="shared" ref="F32" si="37">(D32/B32)*10^6</f>
        <v>0</v>
      </c>
      <c r="G32" s="63">
        <v>500</v>
      </c>
      <c r="H32" s="62">
        <f t="shared" si="21"/>
        <v>0</v>
      </c>
    </row>
    <row r="33" spans="1:8" ht="17.25" customHeight="1">
      <c r="A33" s="31" t="s">
        <v>1293</v>
      </c>
      <c r="B33" s="32">
        <v>30918</v>
      </c>
      <c r="C33" s="34">
        <v>0</v>
      </c>
      <c r="D33" s="32">
        <v>0</v>
      </c>
      <c r="E33" s="33">
        <f t="shared" ref="E33" si="38">(C33/B33)*10^6</f>
        <v>0</v>
      </c>
      <c r="F33" s="64">
        <f t="shared" ref="F33" si="39">(D33/B33)*10^6</f>
        <v>0</v>
      </c>
      <c r="G33" s="63">
        <v>500</v>
      </c>
      <c r="H33" s="62">
        <f t="shared" si="21"/>
        <v>0</v>
      </c>
    </row>
    <row r="34" spans="1:8" ht="17.25" customHeight="1">
      <c r="A34" s="31" t="s">
        <v>1294</v>
      </c>
      <c r="B34" s="32">
        <v>6519</v>
      </c>
      <c r="C34" s="34">
        <v>0</v>
      </c>
      <c r="D34" s="32">
        <v>0</v>
      </c>
      <c r="E34" s="33">
        <f t="shared" ref="E34" si="40">(C34/B34)*10^6</f>
        <v>0</v>
      </c>
      <c r="F34" s="64">
        <f t="shared" ref="F34" si="41">(D34/B34)*10^6</f>
        <v>0</v>
      </c>
      <c r="G34" s="63">
        <v>500</v>
      </c>
      <c r="H34" s="62">
        <f t="shared" si="21"/>
        <v>0</v>
      </c>
    </row>
    <row r="35" spans="1:8" ht="17.25" customHeight="1">
      <c r="A35" s="31" t="s">
        <v>1295</v>
      </c>
      <c r="B35" s="32">
        <v>48442</v>
      </c>
      <c r="C35" s="34">
        <v>0</v>
      </c>
      <c r="D35" s="32">
        <v>0</v>
      </c>
      <c r="E35" s="33">
        <f t="shared" ref="E35" si="42">(C35/B35)*10^6</f>
        <v>0</v>
      </c>
      <c r="F35" s="64">
        <f t="shared" ref="F35" si="43">(D35/B35)*10^6</f>
        <v>0</v>
      </c>
      <c r="G35" s="63">
        <v>500</v>
      </c>
      <c r="H35" s="62">
        <f>(SUM(C35:C37)/SUM(B35:B37))*10^6</f>
        <v>0</v>
      </c>
    </row>
    <row r="36" spans="1:8" ht="17.25" customHeight="1">
      <c r="A36" s="31" t="s">
        <v>1296</v>
      </c>
      <c r="B36" s="32">
        <v>48442</v>
      </c>
      <c r="C36" s="34">
        <v>0</v>
      </c>
      <c r="D36" s="32">
        <v>0</v>
      </c>
      <c r="E36" s="33">
        <f t="shared" ref="E36:E38" si="44">(C36/B36)*10^6</f>
        <v>0</v>
      </c>
      <c r="F36" s="64">
        <f t="shared" ref="F36:F40" si="45">(D36/B36)*10^6</f>
        <v>0</v>
      </c>
      <c r="G36" s="63">
        <v>500</v>
      </c>
      <c r="H36" s="62">
        <f>(SUM(C36:C38)/SUM(B36:B38))*10^6</f>
        <v>0</v>
      </c>
    </row>
    <row r="37" spans="1:8" ht="17.25" customHeight="1">
      <c r="A37" s="31" t="s">
        <v>1297</v>
      </c>
      <c r="B37" s="32">
        <v>21130</v>
      </c>
      <c r="C37" s="34">
        <v>0</v>
      </c>
      <c r="D37" s="32">
        <v>0</v>
      </c>
      <c r="E37" s="33">
        <f t="shared" si="44"/>
        <v>0</v>
      </c>
      <c r="F37" s="64">
        <f t="shared" si="45"/>
        <v>0</v>
      </c>
      <c r="G37" s="63">
        <v>500</v>
      </c>
      <c r="H37" s="62">
        <f t="shared" si="21"/>
        <v>0</v>
      </c>
    </row>
    <row r="38" spans="1:8" ht="17.25" customHeight="1">
      <c r="A38" s="31" t="s">
        <v>1298</v>
      </c>
      <c r="B38" s="32">
        <v>19833</v>
      </c>
      <c r="C38" s="34">
        <v>0</v>
      </c>
      <c r="D38" s="32">
        <v>0</v>
      </c>
      <c r="E38" s="33">
        <f t="shared" si="44"/>
        <v>0</v>
      </c>
      <c r="F38" s="64">
        <f t="shared" si="45"/>
        <v>0</v>
      </c>
      <c r="G38" s="63">
        <v>500</v>
      </c>
      <c r="H38" s="62">
        <f t="shared" si="21"/>
        <v>0</v>
      </c>
    </row>
    <row r="39" spans="1:8" ht="17.25" customHeight="1">
      <c r="A39" s="31" t="s">
        <v>1299</v>
      </c>
      <c r="B39" s="32">
        <v>14489</v>
      </c>
      <c r="C39" s="34">
        <v>0</v>
      </c>
      <c r="D39" s="32">
        <v>0</v>
      </c>
      <c r="E39" s="33">
        <f t="shared" ref="E39" si="46">(C39/B39)*10^6</f>
        <v>0</v>
      </c>
      <c r="F39" s="64">
        <f t="shared" si="45"/>
        <v>0</v>
      </c>
      <c r="G39" s="63">
        <v>500</v>
      </c>
      <c r="H39" s="62">
        <f t="shared" si="21"/>
        <v>38.963569062926162</v>
      </c>
    </row>
    <row r="40" spans="1:8" ht="17.25" customHeight="1">
      <c r="A40" s="31" t="s">
        <v>1300</v>
      </c>
      <c r="B40" s="32">
        <v>5302</v>
      </c>
      <c r="C40" s="34">
        <v>0</v>
      </c>
      <c r="D40" s="32">
        <v>0</v>
      </c>
      <c r="E40" s="33">
        <f t="shared" ref="E40" si="47">(C40/B40)*10^6</f>
        <v>0</v>
      </c>
      <c r="F40" s="64">
        <f t="shared" si="45"/>
        <v>0</v>
      </c>
      <c r="G40" s="63">
        <v>500</v>
      </c>
      <c r="H40" s="62">
        <f t="shared" si="21"/>
        <v>71.296164266362467</v>
      </c>
    </row>
    <row r="41" spans="1:8" ht="17.25" customHeight="1">
      <c r="A41" s="31" t="s">
        <v>1301</v>
      </c>
      <c r="B41" s="32">
        <v>5874</v>
      </c>
      <c r="C41" s="34">
        <v>1</v>
      </c>
      <c r="D41" s="32">
        <v>0</v>
      </c>
      <c r="E41" s="33">
        <f t="shared" ref="E41" si="48">(C41/B41)*10^6</f>
        <v>170.24174327545111</v>
      </c>
      <c r="F41" s="64">
        <f t="shared" ref="F41" si="49">(D41/B41)*10^6</f>
        <v>0</v>
      </c>
      <c r="G41" s="63">
        <v>500</v>
      </c>
      <c r="H41" s="62">
        <f t="shared" si="21"/>
        <v>93.3184023889511</v>
      </c>
    </row>
    <row r="42" spans="1:8" ht="17.25" customHeight="1">
      <c r="A42" s="31" t="s">
        <v>1302</v>
      </c>
      <c r="B42" s="32">
        <v>2850</v>
      </c>
      <c r="C42" s="34">
        <v>0</v>
      </c>
      <c r="D42" s="32">
        <v>0</v>
      </c>
      <c r="E42" s="33">
        <f t="shared" ref="E42" si="50">(C42/B42)*10^6</f>
        <v>0</v>
      </c>
      <c r="F42" s="64">
        <f t="shared" ref="F42" si="51">(D42/B42)*10^6</f>
        <v>0</v>
      </c>
      <c r="G42" s="63">
        <v>500</v>
      </c>
      <c r="H42" s="62">
        <f t="shared" si="21"/>
        <v>87.966220971147081</v>
      </c>
    </row>
    <row r="43" spans="1:8" ht="17.25" customHeight="1">
      <c r="A43" s="31" t="s">
        <v>1303</v>
      </c>
      <c r="B43" s="32">
        <v>1992</v>
      </c>
      <c r="C43" s="34">
        <v>0</v>
      </c>
      <c r="D43" s="32">
        <v>0</v>
      </c>
      <c r="E43" s="33">
        <f t="shared" ref="E43" si="52">(C43/B43)*10^6</f>
        <v>0</v>
      </c>
      <c r="F43" s="64">
        <f t="shared" ref="F43" si="53">(D43/B43)*10^6</f>
        <v>0</v>
      </c>
      <c r="G43" s="63">
        <v>500</v>
      </c>
      <c r="H43" s="62">
        <f t="shared" si="21"/>
        <v>47.771461329002051</v>
      </c>
    </row>
    <row r="44" spans="1:8" ht="17.25" customHeight="1">
      <c r="A44" s="31" t="s">
        <v>1304</v>
      </c>
      <c r="B44" s="32">
        <v>6526</v>
      </c>
      <c r="C44" s="34">
        <v>1</v>
      </c>
      <c r="D44" s="32">
        <v>0</v>
      </c>
      <c r="E44" s="33">
        <f t="shared" ref="E44:E48" si="54">(C44/B44)*10^6</f>
        <v>153.23322096230461</v>
      </c>
      <c r="F44" s="64">
        <f t="shared" ref="F44:F48" si="55">(D44/B44)*10^6</f>
        <v>0</v>
      </c>
      <c r="G44" s="63">
        <v>500</v>
      </c>
      <c r="H44" s="62">
        <f t="shared" ref="H44:H46" si="56">(SUM(C44:C46)/SUM(B44:B46))*10^6</f>
        <v>46.853769385747079</v>
      </c>
    </row>
    <row r="45" spans="1:8" ht="17.25" customHeight="1">
      <c r="A45" s="31" t="s">
        <v>1305</v>
      </c>
      <c r="B45" s="32">
        <v>12415</v>
      </c>
      <c r="C45" s="34">
        <v>0</v>
      </c>
      <c r="D45" s="32">
        <v>0</v>
      </c>
      <c r="E45" s="33">
        <f t="shared" si="54"/>
        <v>0</v>
      </c>
      <c r="F45" s="64">
        <f t="shared" si="55"/>
        <v>0</v>
      </c>
      <c r="G45" s="63">
        <v>500</v>
      </c>
      <c r="H45" s="62">
        <f t="shared" si="56"/>
        <v>0</v>
      </c>
    </row>
    <row r="46" spans="1:8" ht="17.25" customHeight="1">
      <c r="A46" s="31" t="s">
        <v>1306</v>
      </c>
      <c r="B46" s="32">
        <v>2402</v>
      </c>
      <c r="C46" s="34">
        <v>0</v>
      </c>
      <c r="D46" s="32">
        <v>0</v>
      </c>
      <c r="E46" s="33">
        <f t="shared" si="54"/>
        <v>0</v>
      </c>
      <c r="F46" s="64">
        <f t="shared" si="55"/>
        <v>0</v>
      </c>
      <c r="G46" s="63">
        <v>500</v>
      </c>
      <c r="H46" s="62">
        <f t="shared" si="56"/>
        <v>0</v>
      </c>
    </row>
    <row r="47" spans="1:8" ht="17.25" customHeight="1">
      <c r="A47" s="31" t="s">
        <v>1307</v>
      </c>
      <c r="B47" s="32">
        <v>6700</v>
      </c>
      <c r="C47" s="34">
        <v>0</v>
      </c>
      <c r="D47" s="32">
        <v>0</v>
      </c>
      <c r="E47" s="33">
        <f t="shared" si="54"/>
        <v>0</v>
      </c>
      <c r="F47" s="64">
        <f t="shared" si="55"/>
        <v>0</v>
      </c>
      <c r="G47" s="63">
        <v>500</v>
      </c>
      <c r="H47" s="62">
        <f>(SUM(C47:C48)/SUM(B47:B48))*10^6</f>
        <v>0</v>
      </c>
    </row>
    <row r="48" spans="1:8" ht="17.25" customHeight="1">
      <c r="A48" s="31" t="s">
        <v>1271</v>
      </c>
      <c r="B48" s="32">
        <v>13821</v>
      </c>
      <c r="C48" s="34">
        <v>0</v>
      </c>
      <c r="D48" s="32">
        <v>0</v>
      </c>
      <c r="E48" s="33">
        <f t="shared" si="54"/>
        <v>0</v>
      </c>
      <c r="F48" s="64">
        <f t="shared" si="55"/>
        <v>0</v>
      </c>
      <c r="G48" s="63">
        <v>500</v>
      </c>
      <c r="H48" s="62">
        <f>(SUM(C48:C48)/SUM(B48:B48))*10^6</f>
        <v>0</v>
      </c>
    </row>
  </sheetData>
  <mergeCells count="2">
    <mergeCell ref="G1:G2"/>
    <mergeCell ref="H1:H2"/>
  </mergeCells>
  <phoneticPr fontId="22" type="noConversion"/>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12:A65125">
      <formula1>FALSE</formula1>
    </dataValidation>
  </dataValidation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5"/>
  <sheetData>
    <row r="2" spans="2:4">
      <c r="B2" t="s">
        <v>24</v>
      </c>
      <c r="C2">
        <v>239</v>
      </c>
      <c r="D2">
        <v>0.29912390488110135</v>
      </c>
    </row>
    <row r="3" spans="2:4">
      <c r="B3" t="s">
        <v>23</v>
      </c>
      <c r="C3">
        <v>226</v>
      </c>
      <c r="D3">
        <v>0.58197747183979975</v>
      </c>
    </row>
    <row r="4" spans="2:4">
      <c r="B4" t="s">
        <v>22</v>
      </c>
      <c r="C4">
        <v>97</v>
      </c>
      <c r="D4">
        <v>0.70337922403003761</v>
      </c>
    </row>
    <row r="5" spans="2:4">
      <c r="B5" t="s">
        <v>26</v>
      </c>
      <c r="C5">
        <v>51</v>
      </c>
      <c r="D5">
        <v>0.76720901126408014</v>
      </c>
    </row>
    <row r="6" spans="2:4">
      <c r="B6" t="s">
        <v>10</v>
      </c>
      <c r="C6">
        <v>44</v>
      </c>
      <c r="D6">
        <v>0.82227784730913644</v>
      </c>
    </row>
    <row r="7" spans="2:4">
      <c r="B7" t="s">
        <v>30</v>
      </c>
      <c r="C7">
        <v>38</v>
      </c>
      <c r="D7">
        <v>0.86983729662077602</v>
      </c>
    </row>
    <row r="8" spans="2:4">
      <c r="B8" t="s">
        <v>27</v>
      </c>
      <c r="C8">
        <v>26</v>
      </c>
      <c r="D8">
        <v>0.90237797246558205</v>
      </c>
    </row>
    <row r="9" spans="2:4">
      <c r="B9" t="s">
        <v>25</v>
      </c>
      <c r="C9">
        <v>25</v>
      </c>
      <c r="D9">
        <v>0.93366708385481856</v>
      </c>
    </row>
    <row r="10" spans="2:4">
      <c r="B10" t="s">
        <v>28</v>
      </c>
      <c r="C10">
        <v>12</v>
      </c>
      <c r="D10">
        <v>0.94868585732165212</v>
      </c>
    </row>
    <row r="11" spans="2:4">
      <c r="B11" t="s">
        <v>32</v>
      </c>
      <c r="C11">
        <v>41</v>
      </c>
      <c r="D11">
        <v>1</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workbookViewId="0">
      <selection activeCell="I18" sqref="I18"/>
    </sheetView>
  </sheetViews>
  <sheetFormatPr defaultColWidth="26.28515625" defaultRowHeight="15"/>
  <cols>
    <col min="1" max="3" width="26.28515625" style="35" customWidth="1"/>
    <col min="4" max="4" width="22.85546875" style="35" customWidth="1"/>
    <col min="5" max="5" width="17.85546875" style="35" customWidth="1"/>
    <col min="6" max="6" width="15" style="35" customWidth="1"/>
    <col min="7" max="7" width="10.42578125" style="26" customWidth="1"/>
    <col min="8" max="8" width="13.42578125" style="26" customWidth="1"/>
    <col min="9" max="9" width="21.140625" style="2" customWidth="1"/>
    <col min="10" max="16384" width="26.28515625" style="2"/>
  </cols>
  <sheetData>
    <row r="1" spans="1:11" ht="25.5" customHeight="1">
      <c r="A1" s="27" t="s">
        <v>19</v>
      </c>
      <c r="B1" s="22" t="s">
        <v>13</v>
      </c>
      <c r="C1" s="22" t="s">
        <v>14</v>
      </c>
      <c r="D1" s="22" t="s">
        <v>15</v>
      </c>
      <c r="E1" s="23" t="s">
        <v>37</v>
      </c>
      <c r="F1" s="22" t="s">
        <v>16</v>
      </c>
      <c r="G1" s="88" t="s">
        <v>17</v>
      </c>
      <c r="H1" s="90" t="s">
        <v>33</v>
      </c>
    </row>
    <row r="2" spans="1:11" ht="25.5" customHeight="1" thickBot="1">
      <c r="A2" s="28" t="s">
        <v>34</v>
      </c>
      <c r="B2" s="29">
        <f>SUM(B3:B14)</f>
        <v>1015</v>
      </c>
      <c r="C2" s="29">
        <f>SUM(C3:C14)</f>
        <v>2</v>
      </c>
      <c r="D2" s="29">
        <f>SUM(D3:D14)</f>
        <v>2</v>
      </c>
      <c r="E2" s="30">
        <f>C2/B2*10^6</f>
        <v>1970.4433497536945</v>
      </c>
      <c r="F2" s="30">
        <f>D2/B2*10^6</f>
        <v>1970.4433497536945</v>
      </c>
      <c r="G2" s="89"/>
      <c r="H2" s="91"/>
      <c r="I2" s="14"/>
    </row>
    <row r="3" spans="1:11" ht="17.25" hidden="1" customHeight="1">
      <c r="A3" s="31" t="s">
        <v>144</v>
      </c>
      <c r="B3" s="32"/>
      <c r="C3" s="32"/>
      <c r="D3" s="32"/>
      <c r="E3" s="33"/>
      <c r="F3" s="33"/>
      <c r="H3" s="25"/>
      <c r="I3" s="15"/>
      <c r="J3" s="16"/>
      <c r="K3" s="16"/>
    </row>
    <row r="4" spans="1:11" ht="17.25" hidden="1" customHeight="1">
      <c r="A4" s="31" t="s">
        <v>143</v>
      </c>
      <c r="B4" s="32"/>
      <c r="C4" s="32"/>
      <c r="D4" s="32"/>
      <c r="E4" s="33"/>
      <c r="F4" s="33"/>
      <c r="H4" s="25"/>
      <c r="I4" s="15"/>
      <c r="J4" s="16"/>
      <c r="K4" s="16"/>
    </row>
    <row r="5" spans="1:11" ht="17.25" hidden="1" customHeight="1">
      <c r="A5" s="31" t="s">
        <v>142</v>
      </c>
      <c r="B5" s="32"/>
      <c r="C5" s="32"/>
      <c r="D5" s="32"/>
      <c r="E5" s="33"/>
      <c r="F5" s="33"/>
      <c r="H5" s="25"/>
      <c r="I5" s="15"/>
      <c r="J5" s="16"/>
      <c r="K5" s="16"/>
    </row>
    <row r="6" spans="1:11" ht="17.25" hidden="1" customHeight="1">
      <c r="A6" s="31" t="s">
        <v>141</v>
      </c>
      <c r="B6" s="32"/>
      <c r="C6" s="32"/>
      <c r="D6" s="32"/>
      <c r="E6" s="33"/>
      <c r="F6" s="33"/>
      <c r="H6" s="25"/>
      <c r="I6" s="15"/>
      <c r="J6" s="16"/>
      <c r="K6" s="16"/>
    </row>
    <row r="7" spans="1:11" ht="17.25" hidden="1" customHeight="1">
      <c r="A7" s="31" t="s">
        <v>140</v>
      </c>
      <c r="B7" s="32"/>
      <c r="C7" s="32"/>
      <c r="D7" s="32"/>
      <c r="E7" s="33"/>
      <c r="F7" s="33"/>
      <c r="H7" s="25"/>
      <c r="I7" s="15"/>
      <c r="J7" s="16"/>
      <c r="K7" s="16"/>
    </row>
    <row r="8" spans="1:11" ht="17.25" hidden="1" customHeight="1">
      <c r="A8" s="31" t="s">
        <v>139</v>
      </c>
      <c r="B8" s="32"/>
      <c r="C8" s="32"/>
      <c r="D8" s="32"/>
      <c r="E8" s="33"/>
      <c r="F8" s="33"/>
      <c r="H8" s="25"/>
      <c r="I8" s="15"/>
      <c r="J8" s="16"/>
      <c r="K8" s="16"/>
    </row>
    <row r="9" spans="1:11" ht="17.25" hidden="1" customHeight="1">
      <c r="A9" s="31" t="s">
        <v>138</v>
      </c>
      <c r="B9" s="32"/>
      <c r="C9" s="32"/>
      <c r="D9" s="32"/>
      <c r="E9" s="33"/>
      <c r="F9" s="33"/>
      <c r="H9" s="25"/>
      <c r="I9" s="15"/>
      <c r="J9" s="16"/>
      <c r="K9" s="16"/>
    </row>
    <row r="10" spans="1:11" ht="17.25" hidden="1" customHeight="1">
      <c r="A10" s="31" t="s">
        <v>137</v>
      </c>
      <c r="B10" s="32"/>
      <c r="C10" s="32"/>
      <c r="D10" s="32"/>
      <c r="E10" s="33"/>
      <c r="F10" s="33"/>
      <c r="H10" s="25"/>
      <c r="I10" s="15"/>
      <c r="J10" s="16"/>
      <c r="K10" s="16"/>
    </row>
    <row r="11" spans="1:11" ht="24" customHeight="1">
      <c r="A11" s="31" t="s">
        <v>136</v>
      </c>
      <c r="B11" s="32">
        <v>154</v>
      </c>
      <c r="C11" s="32">
        <v>0</v>
      </c>
      <c r="D11" s="32">
        <v>0</v>
      </c>
      <c r="E11" s="33">
        <f>(C11/B11)*10^6</f>
        <v>0</v>
      </c>
      <c r="F11" s="33">
        <f>(D11/B11)*10^6</f>
        <v>0</v>
      </c>
      <c r="G11" s="26">
        <v>1250</v>
      </c>
      <c r="H11" s="25">
        <f>(SUM(C11:C13)/SUM(B11:B13))*10^6</f>
        <v>0</v>
      </c>
      <c r="I11" s="15"/>
      <c r="J11" s="16"/>
      <c r="K11" s="16"/>
    </row>
    <row r="12" spans="1:11" ht="24" customHeight="1">
      <c r="A12" s="31" t="s">
        <v>135</v>
      </c>
      <c r="B12" s="32">
        <v>452</v>
      </c>
      <c r="C12" s="34">
        <v>0</v>
      </c>
      <c r="D12" s="34">
        <v>0</v>
      </c>
      <c r="E12" s="33">
        <f>(C12/B12)*10^6</f>
        <v>0</v>
      </c>
      <c r="F12" s="33">
        <f>(D12/B12)*10^6</f>
        <v>0</v>
      </c>
      <c r="G12" s="26">
        <v>1250</v>
      </c>
      <c r="H12" s="25">
        <f>(SUM(C12:C14)/SUM(B12:B14))*10^6</f>
        <v>2322.8803716608595</v>
      </c>
      <c r="I12" s="15"/>
      <c r="J12" s="16"/>
      <c r="K12" s="16"/>
    </row>
    <row r="13" spans="1:11" ht="24" customHeight="1">
      <c r="A13" s="31" t="s">
        <v>134</v>
      </c>
      <c r="B13" s="32">
        <v>130</v>
      </c>
      <c r="C13" s="34">
        <v>0</v>
      </c>
      <c r="D13" s="34">
        <v>0</v>
      </c>
      <c r="E13" s="33">
        <f>(C13/B13)*10^6</f>
        <v>0</v>
      </c>
      <c r="F13" s="33">
        <f>(D13/B13)*10^6</f>
        <v>0</v>
      </c>
      <c r="G13" s="26">
        <v>1250</v>
      </c>
      <c r="H13" s="25">
        <f>(SUM(C13:C14)/SUM(B13:B14))*10^6</f>
        <v>4889.9755501222489</v>
      </c>
      <c r="I13" s="15"/>
      <c r="J13" s="16"/>
      <c r="K13" s="16"/>
    </row>
    <row r="14" spans="1:11" ht="24" customHeight="1">
      <c r="A14" s="31" t="s">
        <v>133</v>
      </c>
      <c r="B14" s="32">
        <v>279</v>
      </c>
      <c r="C14" s="41">
        <v>2</v>
      </c>
      <c r="D14" s="34">
        <v>2</v>
      </c>
      <c r="E14" s="40">
        <f>(C14/B14)*10^6</f>
        <v>7168.4587813620074</v>
      </c>
      <c r="F14" s="40">
        <f>(D14/B14)*10^6</f>
        <v>7168.4587813620074</v>
      </c>
      <c r="G14" s="26">
        <v>1250</v>
      </c>
      <c r="H14" s="25">
        <f>(SUM(C14:C14)/SUM(B14:B14))*10^6</f>
        <v>7168.4587813620074</v>
      </c>
      <c r="I14" s="15"/>
      <c r="J14" s="16"/>
      <c r="K14" s="16"/>
    </row>
    <row r="15" spans="1:11">
      <c r="J15" s="10"/>
    </row>
    <row r="16" spans="1:11">
      <c r="J16" s="10"/>
    </row>
    <row r="17" spans="10:10">
      <c r="J17" s="10"/>
    </row>
  </sheetData>
  <mergeCells count="2">
    <mergeCell ref="G1:G2"/>
    <mergeCell ref="H1:H2"/>
  </mergeCells>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78:A65091">
      <formula1>FALSE</formula1>
    </dataValidation>
  </dataValidation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zoomScale="80" zoomScaleNormal="80" workbookViewId="0">
      <selection activeCell="K8" sqref="K8"/>
    </sheetView>
  </sheetViews>
  <sheetFormatPr defaultColWidth="26.28515625" defaultRowHeight="15"/>
  <cols>
    <col min="1" max="3" width="26.28515625" style="2" customWidth="1"/>
    <col min="4" max="4" width="22.85546875" style="2" customWidth="1"/>
    <col min="5" max="5" width="17.85546875" style="2" customWidth="1"/>
    <col min="6" max="6" width="15" style="2" customWidth="1"/>
    <col min="7" max="7" width="10.42578125" style="3" customWidth="1"/>
    <col min="8" max="8" width="13.42578125" style="3" customWidth="1"/>
    <col min="9" max="16384" width="26.28515625" style="2"/>
  </cols>
  <sheetData>
    <row r="1" spans="1:8" ht="15.75" customHeight="1">
      <c r="A1" s="43">
        <v>7</v>
      </c>
      <c r="B1" s="4" t="s">
        <v>13</v>
      </c>
      <c r="C1" s="4" t="s">
        <v>14</v>
      </c>
      <c r="D1" s="4" t="s">
        <v>15</v>
      </c>
      <c r="E1" s="12" t="s">
        <v>37</v>
      </c>
      <c r="F1" s="4" t="s">
        <v>16</v>
      </c>
      <c r="G1" s="92">
        <v>300</v>
      </c>
      <c r="H1" s="94" t="s">
        <v>33</v>
      </c>
    </row>
    <row r="2" spans="1:8" ht="17.25" customHeight="1" thickBot="1">
      <c r="A2" s="44" t="s">
        <v>34</v>
      </c>
      <c r="B2" s="5">
        <f>SUM(B38:B64)</f>
        <v>186842</v>
      </c>
      <c r="C2" s="6">
        <f>SUM(C38:C64)</f>
        <v>55</v>
      </c>
      <c r="D2" s="5">
        <f>SUM(D38:D64)</f>
        <v>54</v>
      </c>
      <c r="E2" s="7">
        <f>C2/B2*10^6</f>
        <v>294.36636302330311</v>
      </c>
      <c r="F2" s="7">
        <f>D2/B2*10^6</f>
        <v>289.0142473319703</v>
      </c>
      <c r="G2" s="93"/>
      <c r="H2" s="95"/>
    </row>
    <row r="3" spans="1:8" ht="17.25" customHeight="1">
      <c r="A3" s="45">
        <v>2.2019000000000002</v>
      </c>
      <c r="B3" s="8" t="e">
        <f>'Monthly DPPM(YANTAT)'!#REF!</f>
        <v>#REF!</v>
      </c>
      <c r="C3" s="8">
        <v>0</v>
      </c>
      <c r="D3" s="8">
        <v>0</v>
      </c>
      <c r="E3" s="9" t="e">
        <f t="shared" ref="E3:E10" si="0">(C3/B3)*10^6</f>
        <v>#REF!</v>
      </c>
      <c r="F3" s="9" t="e">
        <f t="shared" ref="F3:F10" si="1">(D3/B3)*10^6</f>
        <v>#REF!</v>
      </c>
      <c r="G3" s="3">
        <v>300</v>
      </c>
      <c r="H3" s="10" t="e">
        <f t="shared" ref="H3:H17" si="2">(SUM(C3:C5)/SUM(B3:B5))*10^6</f>
        <v>#REF!</v>
      </c>
    </row>
    <row r="4" spans="1:8" ht="17.25" customHeight="1">
      <c r="A4" s="45">
        <v>1.2019</v>
      </c>
      <c r="B4" s="8" t="e">
        <f>'Monthly DPPM(YANTAT)'!#REF!</f>
        <v>#REF!</v>
      </c>
      <c r="C4" s="8">
        <v>3</v>
      </c>
      <c r="D4" s="8">
        <v>3</v>
      </c>
      <c r="E4" s="9" t="e">
        <f t="shared" si="0"/>
        <v>#REF!</v>
      </c>
      <c r="F4" s="9" t="e">
        <f t="shared" si="1"/>
        <v>#REF!</v>
      </c>
      <c r="G4" s="3">
        <v>300</v>
      </c>
      <c r="H4" s="10" t="e">
        <f t="shared" si="2"/>
        <v>#REF!</v>
      </c>
    </row>
    <row r="5" spans="1:8" ht="17.25" customHeight="1">
      <c r="A5" s="45">
        <v>12.2018</v>
      </c>
      <c r="B5" s="8" t="e">
        <f>'Monthly DPPM(YANTAT)'!#REF!</f>
        <v>#REF!</v>
      </c>
      <c r="C5" s="8">
        <v>0</v>
      </c>
      <c r="D5" s="8">
        <v>0</v>
      </c>
      <c r="E5" s="9" t="e">
        <f t="shared" si="0"/>
        <v>#REF!</v>
      </c>
      <c r="F5" s="9" t="e">
        <f t="shared" si="1"/>
        <v>#REF!</v>
      </c>
      <c r="G5" s="3">
        <v>300</v>
      </c>
      <c r="H5" s="10" t="e">
        <f t="shared" si="2"/>
        <v>#REF!</v>
      </c>
    </row>
    <row r="6" spans="1:8" ht="17.25" customHeight="1">
      <c r="A6" s="45">
        <v>11.2018</v>
      </c>
      <c r="B6" s="8" t="e">
        <f>'Monthly DPPM(YANTAT)'!#REF!</f>
        <v>#REF!</v>
      </c>
      <c r="C6" s="8">
        <v>3</v>
      </c>
      <c r="D6" s="8">
        <v>3</v>
      </c>
      <c r="E6" s="9" t="e">
        <f t="shared" si="0"/>
        <v>#REF!</v>
      </c>
      <c r="F6" s="9" t="e">
        <f t="shared" si="1"/>
        <v>#REF!</v>
      </c>
      <c r="G6" s="3">
        <v>300</v>
      </c>
      <c r="H6" s="10" t="e">
        <f t="shared" si="2"/>
        <v>#REF!</v>
      </c>
    </row>
    <row r="7" spans="1:8" ht="17.25" customHeight="1">
      <c r="A7" s="45">
        <v>10.2018</v>
      </c>
      <c r="B7" s="8" t="e">
        <f>'Monthly DPPM(YANTAT)'!#REF!</f>
        <v>#REF!</v>
      </c>
      <c r="C7" s="8">
        <v>0</v>
      </c>
      <c r="D7" s="8">
        <v>0</v>
      </c>
      <c r="E7" s="9" t="e">
        <f t="shared" si="0"/>
        <v>#REF!</v>
      </c>
      <c r="F7" s="9" t="e">
        <f t="shared" si="1"/>
        <v>#REF!</v>
      </c>
      <c r="G7" s="3">
        <v>300</v>
      </c>
      <c r="H7" s="10" t="e">
        <f t="shared" si="2"/>
        <v>#REF!</v>
      </c>
    </row>
    <row r="8" spans="1:8" ht="17.25" customHeight="1">
      <c r="A8" s="45">
        <v>9.2018000000000004</v>
      </c>
      <c r="B8" s="8" t="e">
        <f>'Monthly DPPM(YANTAT)'!#REF!</f>
        <v>#REF!</v>
      </c>
      <c r="C8" s="8">
        <v>1</v>
      </c>
      <c r="D8" s="8">
        <v>1</v>
      </c>
      <c r="E8" s="9" t="e">
        <f t="shared" si="0"/>
        <v>#REF!</v>
      </c>
      <c r="F8" s="9" t="e">
        <f t="shared" si="1"/>
        <v>#REF!</v>
      </c>
      <c r="G8" s="3">
        <v>300</v>
      </c>
      <c r="H8" s="10" t="e">
        <f t="shared" si="2"/>
        <v>#REF!</v>
      </c>
    </row>
    <row r="9" spans="1:8" ht="17.25" customHeight="1">
      <c r="A9" s="45">
        <v>8.2018000000000004</v>
      </c>
      <c r="B9" s="8" t="e">
        <f>'Monthly DPPM(YANTAT)'!#REF!</f>
        <v>#REF!</v>
      </c>
      <c r="C9" s="8">
        <v>1</v>
      </c>
      <c r="D9" s="8">
        <v>1</v>
      </c>
      <c r="E9" s="9" t="e">
        <f t="shared" si="0"/>
        <v>#REF!</v>
      </c>
      <c r="F9" s="9" t="e">
        <f t="shared" si="1"/>
        <v>#REF!</v>
      </c>
      <c r="G9" s="3">
        <v>300</v>
      </c>
      <c r="H9" s="10" t="e">
        <f t="shared" si="2"/>
        <v>#REF!</v>
      </c>
    </row>
    <row r="10" spans="1:8" ht="17.25" customHeight="1">
      <c r="A10" s="45">
        <v>7.2018000000000004</v>
      </c>
      <c r="B10" s="8" t="e">
        <f>'Monthly DPPM(YANTAT)'!#REF!</f>
        <v>#REF!</v>
      </c>
      <c r="C10" s="8">
        <v>5</v>
      </c>
      <c r="D10" s="8">
        <v>3</v>
      </c>
      <c r="E10" s="9" t="e">
        <f t="shared" si="0"/>
        <v>#REF!</v>
      </c>
      <c r="F10" s="9" t="e">
        <f t="shared" si="1"/>
        <v>#REF!</v>
      </c>
      <c r="G10" s="3">
        <v>300</v>
      </c>
      <c r="H10" s="10" t="e">
        <f t="shared" si="2"/>
        <v>#REF!</v>
      </c>
    </row>
    <row r="11" spans="1:8" ht="17.25" customHeight="1">
      <c r="A11" s="45">
        <v>6.2018000000000004</v>
      </c>
      <c r="B11" s="8" t="e">
        <f>'Monthly DPPM(YANTAT)'!#REF!</f>
        <v>#REF!</v>
      </c>
      <c r="C11" s="8">
        <v>1</v>
      </c>
      <c r="D11" s="8">
        <v>1</v>
      </c>
      <c r="E11" s="9" t="e">
        <f t="shared" ref="E11:E39" si="3">(C11/B11)*10^6</f>
        <v>#REF!</v>
      </c>
      <c r="F11" s="9" t="e">
        <f t="shared" ref="F11:F39" si="4">(D11/B11)*10^6</f>
        <v>#REF!</v>
      </c>
      <c r="G11" s="3">
        <v>300</v>
      </c>
      <c r="H11" s="10" t="e">
        <f t="shared" si="2"/>
        <v>#REF!</v>
      </c>
    </row>
    <row r="12" spans="1:8" ht="17.25" customHeight="1">
      <c r="A12" s="45">
        <v>5.2018000000000004</v>
      </c>
      <c r="B12" s="8" t="e">
        <f>'Monthly DPPM(YANTAT)'!#REF!</f>
        <v>#REF!</v>
      </c>
      <c r="C12" s="8">
        <v>1</v>
      </c>
      <c r="D12" s="8">
        <v>1</v>
      </c>
      <c r="E12" s="9" t="e">
        <f t="shared" si="3"/>
        <v>#REF!</v>
      </c>
      <c r="F12" s="9" t="e">
        <f t="shared" si="4"/>
        <v>#REF!</v>
      </c>
      <c r="G12" s="3">
        <v>300</v>
      </c>
      <c r="H12" s="10" t="e">
        <f t="shared" si="2"/>
        <v>#REF!</v>
      </c>
    </row>
    <row r="13" spans="1:8" ht="17.25" customHeight="1">
      <c r="A13" s="45">
        <v>4.2018000000000004</v>
      </c>
      <c r="B13" s="8" t="e">
        <f>'Monthly DPPM(YANTAT)'!#REF!</f>
        <v>#REF!</v>
      </c>
      <c r="C13" s="8">
        <v>3</v>
      </c>
      <c r="D13" s="8">
        <v>2</v>
      </c>
      <c r="E13" s="9" t="e">
        <f t="shared" si="3"/>
        <v>#REF!</v>
      </c>
      <c r="F13" s="9" t="e">
        <f t="shared" si="4"/>
        <v>#REF!</v>
      </c>
      <c r="G13" s="3">
        <v>300</v>
      </c>
      <c r="H13" s="10" t="e">
        <f t="shared" si="2"/>
        <v>#REF!</v>
      </c>
    </row>
    <row r="14" spans="1:8" ht="17.25" customHeight="1">
      <c r="A14" s="45">
        <v>3.2018</v>
      </c>
      <c r="B14" s="8" t="e">
        <f>'Monthly DPPM(YANTAT)'!#REF!</f>
        <v>#REF!</v>
      </c>
      <c r="C14" s="8">
        <v>1</v>
      </c>
      <c r="D14" s="8">
        <v>1</v>
      </c>
      <c r="E14" s="9" t="e">
        <f t="shared" si="3"/>
        <v>#REF!</v>
      </c>
      <c r="F14" s="9" t="e">
        <f t="shared" si="4"/>
        <v>#REF!</v>
      </c>
      <c r="G14" s="3">
        <v>300</v>
      </c>
      <c r="H14" s="10" t="e">
        <f t="shared" si="2"/>
        <v>#REF!</v>
      </c>
    </row>
    <row r="15" spans="1:8" ht="17.25" customHeight="1">
      <c r="A15" s="45">
        <v>2.2018</v>
      </c>
      <c r="B15" s="8" t="e">
        <f>'Monthly DPPM(YANTAT)'!#REF!</f>
        <v>#REF!</v>
      </c>
      <c r="C15" s="8">
        <v>1</v>
      </c>
      <c r="D15" s="8">
        <v>1</v>
      </c>
      <c r="E15" s="9" t="e">
        <f t="shared" si="3"/>
        <v>#REF!</v>
      </c>
      <c r="F15" s="9" t="e">
        <f t="shared" si="4"/>
        <v>#REF!</v>
      </c>
      <c r="G15" s="3">
        <v>300</v>
      </c>
      <c r="H15" s="10" t="e">
        <f t="shared" si="2"/>
        <v>#REF!</v>
      </c>
    </row>
    <row r="16" spans="1:8" ht="17.25" customHeight="1">
      <c r="A16" s="45">
        <v>1.2018</v>
      </c>
      <c r="B16" s="8" t="e">
        <f>'Monthly DPPM(YANTAT)'!#REF!</f>
        <v>#REF!</v>
      </c>
      <c r="C16" s="8">
        <v>3</v>
      </c>
      <c r="D16" s="8">
        <v>3</v>
      </c>
      <c r="E16" s="9" t="e">
        <f t="shared" si="3"/>
        <v>#REF!</v>
      </c>
      <c r="F16" s="9" t="e">
        <f t="shared" si="4"/>
        <v>#REF!</v>
      </c>
      <c r="G16" s="3">
        <v>300</v>
      </c>
      <c r="H16" s="10" t="e">
        <f t="shared" si="2"/>
        <v>#REF!</v>
      </c>
    </row>
    <row r="17" spans="1:8" ht="17.25" customHeight="1">
      <c r="A17" s="45" t="s">
        <v>89</v>
      </c>
      <c r="B17" s="8" t="e">
        <f>'Monthly DPPM(YANTAT)'!#REF!</f>
        <v>#REF!</v>
      </c>
      <c r="C17" s="8">
        <v>1</v>
      </c>
      <c r="D17" s="8">
        <v>1</v>
      </c>
      <c r="E17" s="9" t="e">
        <f t="shared" si="3"/>
        <v>#REF!</v>
      </c>
      <c r="F17" s="9" t="e">
        <f t="shared" si="4"/>
        <v>#REF!</v>
      </c>
      <c r="G17" s="3">
        <v>300</v>
      </c>
      <c r="H17" s="10" t="e">
        <f t="shared" si="2"/>
        <v>#REF!</v>
      </c>
    </row>
    <row r="18" spans="1:8" ht="17.25" customHeight="1">
      <c r="A18" s="45" t="s">
        <v>87</v>
      </c>
      <c r="B18" s="8" t="e">
        <f>'Monthly DPPM(YANTAT)'!#REF!</f>
        <v>#REF!</v>
      </c>
      <c r="C18" s="8">
        <v>2</v>
      </c>
      <c r="D18" s="8">
        <v>2</v>
      </c>
      <c r="E18" s="9" t="e">
        <f t="shared" si="3"/>
        <v>#REF!</v>
      </c>
      <c r="F18" s="9" t="e">
        <f t="shared" si="4"/>
        <v>#REF!</v>
      </c>
      <c r="G18" s="3">
        <v>300</v>
      </c>
      <c r="H18" s="10" t="e">
        <f t="shared" ref="H18:H24" si="5">(SUM(C18:C20)/SUM(B18:B20))*10^6</f>
        <v>#REF!</v>
      </c>
    </row>
    <row r="19" spans="1:8" ht="17.25" customHeight="1">
      <c r="A19" s="45" t="s">
        <v>86</v>
      </c>
      <c r="B19" s="8" t="e">
        <f>'Monthly DPPM(YANTAT)'!#REF!</f>
        <v>#REF!</v>
      </c>
      <c r="C19" s="8">
        <v>0</v>
      </c>
      <c r="D19" s="8">
        <v>0</v>
      </c>
      <c r="E19" s="9" t="e">
        <f t="shared" si="3"/>
        <v>#REF!</v>
      </c>
      <c r="F19" s="9" t="e">
        <f t="shared" si="4"/>
        <v>#REF!</v>
      </c>
      <c r="G19" s="3">
        <v>300</v>
      </c>
      <c r="H19" s="10" t="e">
        <f t="shared" si="5"/>
        <v>#REF!</v>
      </c>
    </row>
    <row r="20" spans="1:8" ht="17.25" customHeight="1">
      <c r="A20" s="45" t="s">
        <v>85</v>
      </c>
      <c r="B20" s="8" t="e">
        <f>'Monthly DPPM(YANTAT)'!#REF!</f>
        <v>#REF!</v>
      </c>
      <c r="C20" s="8">
        <v>2</v>
      </c>
      <c r="D20" s="8">
        <v>2</v>
      </c>
      <c r="E20" s="9" t="e">
        <f t="shared" si="3"/>
        <v>#REF!</v>
      </c>
      <c r="F20" s="9" t="e">
        <f t="shared" si="4"/>
        <v>#REF!</v>
      </c>
      <c r="G20" s="3">
        <v>300</v>
      </c>
      <c r="H20" s="10" t="e">
        <f t="shared" si="5"/>
        <v>#REF!</v>
      </c>
    </row>
    <row r="21" spans="1:8" ht="17.25" customHeight="1">
      <c r="A21" s="45" t="s">
        <v>84</v>
      </c>
      <c r="B21" s="8" t="e">
        <f>'Monthly DPPM(YANTAT)'!#REF!</f>
        <v>#REF!</v>
      </c>
      <c r="C21" s="8">
        <v>0</v>
      </c>
      <c r="D21" s="8">
        <v>0</v>
      </c>
      <c r="E21" s="9" t="e">
        <f t="shared" si="3"/>
        <v>#REF!</v>
      </c>
      <c r="F21" s="9" t="e">
        <f t="shared" si="4"/>
        <v>#REF!</v>
      </c>
      <c r="G21" s="3">
        <v>300</v>
      </c>
      <c r="H21" s="10" t="e">
        <f t="shared" si="5"/>
        <v>#REF!</v>
      </c>
    </row>
    <row r="22" spans="1:8" ht="17.25" customHeight="1">
      <c r="A22" s="45" t="s">
        <v>83</v>
      </c>
      <c r="B22" s="8" t="e">
        <f>'Monthly DPPM(YANTAT)'!#REF!</f>
        <v>#REF!</v>
      </c>
      <c r="C22" s="8">
        <v>2</v>
      </c>
      <c r="D22" s="8">
        <v>2</v>
      </c>
      <c r="E22" s="9" t="e">
        <f t="shared" si="3"/>
        <v>#REF!</v>
      </c>
      <c r="F22" s="9" t="e">
        <f t="shared" si="4"/>
        <v>#REF!</v>
      </c>
      <c r="G22" s="3">
        <v>300</v>
      </c>
      <c r="H22" s="10" t="e">
        <f t="shared" si="5"/>
        <v>#REF!</v>
      </c>
    </row>
    <row r="23" spans="1:8" ht="15.75">
      <c r="A23" s="45" t="s">
        <v>82</v>
      </c>
      <c r="B23" s="8" t="e">
        <f>'Monthly DPPM(YANTAT)'!#REF!</f>
        <v>#REF!</v>
      </c>
      <c r="C23" s="8">
        <v>1</v>
      </c>
      <c r="D23" s="8">
        <v>1</v>
      </c>
      <c r="E23" s="9" t="e">
        <f t="shared" si="3"/>
        <v>#REF!</v>
      </c>
      <c r="F23" s="9" t="e">
        <f t="shared" si="4"/>
        <v>#REF!</v>
      </c>
      <c r="G23" s="3">
        <v>300</v>
      </c>
      <c r="H23" s="10" t="e">
        <f t="shared" si="5"/>
        <v>#REF!</v>
      </c>
    </row>
    <row r="24" spans="1:8" ht="15.75">
      <c r="A24" s="45" t="s">
        <v>81</v>
      </c>
      <c r="B24" s="8" t="e">
        <f>'Monthly DPPM(YANTAT)'!#REF!</f>
        <v>#REF!</v>
      </c>
      <c r="C24" s="8">
        <v>2</v>
      </c>
      <c r="D24" s="8">
        <v>2</v>
      </c>
      <c r="E24" s="9" t="e">
        <f t="shared" si="3"/>
        <v>#REF!</v>
      </c>
      <c r="F24" s="9" t="e">
        <f t="shared" si="4"/>
        <v>#REF!</v>
      </c>
      <c r="G24" s="3">
        <v>300</v>
      </c>
      <c r="H24" s="10" t="e">
        <f t="shared" si="5"/>
        <v>#REF!</v>
      </c>
    </row>
    <row r="25" spans="1:8" ht="15.75">
      <c r="A25" s="45" t="s">
        <v>80</v>
      </c>
      <c r="B25" s="8" t="e">
        <f>'Monthly DPPM(YANTAT)'!#REF!</f>
        <v>#REF!</v>
      </c>
      <c r="C25" s="8">
        <v>0</v>
      </c>
      <c r="D25" s="8">
        <v>0</v>
      </c>
      <c r="E25" s="9" t="e">
        <f t="shared" si="3"/>
        <v>#REF!</v>
      </c>
      <c r="F25" s="9" t="e">
        <f t="shared" si="4"/>
        <v>#REF!</v>
      </c>
      <c r="G25" s="3">
        <v>300</v>
      </c>
      <c r="H25" s="10" t="e">
        <f t="shared" ref="H25:H32" si="6">(SUM(C25:C27)/SUM(B25:B27))*10^6</f>
        <v>#REF!</v>
      </c>
    </row>
    <row r="26" spans="1:8" ht="15.75">
      <c r="A26" s="45" t="s">
        <v>79</v>
      </c>
      <c r="B26" s="8" t="e">
        <f>'Monthly DPPM(YANTAT)'!#REF!</f>
        <v>#REF!</v>
      </c>
      <c r="C26" s="8">
        <v>2</v>
      </c>
      <c r="D26" s="8">
        <v>2</v>
      </c>
      <c r="E26" s="9" t="e">
        <f t="shared" si="3"/>
        <v>#REF!</v>
      </c>
      <c r="F26" s="9" t="e">
        <f t="shared" si="4"/>
        <v>#REF!</v>
      </c>
      <c r="G26" s="3">
        <v>300</v>
      </c>
      <c r="H26" s="10" t="e">
        <f t="shared" si="6"/>
        <v>#REF!</v>
      </c>
    </row>
    <row r="27" spans="1:8" ht="15.75">
      <c r="A27" s="45" t="s">
        <v>78</v>
      </c>
      <c r="B27" s="8" t="e">
        <f>'Monthly DPPM(YANTAT)'!#REF!</f>
        <v>#REF!</v>
      </c>
      <c r="C27" s="8">
        <v>1</v>
      </c>
      <c r="D27" s="8">
        <v>1</v>
      </c>
      <c r="E27" s="9" t="e">
        <f t="shared" si="3"/>
        <v>#REF!</v>
      </c>
      <c r="F27" s="9" t="e">
        <f t="shared" si="4"/>
        <v>#REF!</v>
      </c>
      <c r="G27" s="3">
        <v>300</v>
      </c>
      <c r="H27" s="10" t="e">
        <f t="shared" si="6"/>
        <v>#REF!</v>
      </c>
    </row>
    <row r="28" spans="1:8" ht="15.75">
      <c r="A28" s="45" t="s">
        <v>77</v>
      </c>
      <c r="B28" s="8" t="e">
        <f>'Monthly DPPM(YANTAT)'!#REF!</f>
        <v>#REF!</v>
      </c>
      <c r="C28" s="8">
        <v>2</v>
      </c>
      <c r="D28" s="8">
        <v>2</v>
      </c>
      <c r="E28" s="9" t="e">
        <f t="shared" si="3"/>
        <v>#REF!</v>
      </c>
      <c r="F28" s="9" t="e">
        <f t="shared" si="4"/>
        <v>#REF!</v>
      </c>
      <c r="G28" s="3">
        <v>300</v>
      </c>
      <c r="H28" s="10" t="e">
        <f t="shared" si="6"/>
        <v>#REF!</v>
      </c>
    </row>
    <row r="29" spans="1:8" ht="15.75">
      <c r="A29" s="45" t="s">
        <v>76</v>
      </c>
      <c r="B29" s="8" t="e">
        <f>'Monthly DPPM(YANTAT)'!#REF!</f>
        <v>#REF!</v>
      </c>
      <c r="C29" s="8">
        <v>0</v>
      </c>
      <c r="D29" s="8">
        <v>0</v>
      </c>
      <c r="E29" s="9" t="e">
        <f t="shared" si="3"/>
        <v>#REF!</v>
      </c>
      <c r="F29" s="9" t="e">
        <f t="shared" si="4"/>
        <v>#REF!</v>
      </c>
      <c r="G29" s="3">
        <v>300</v>
      </c>
      <c r="H29" s="10" t="e">
        <f t="shared" si="6"/>
        <v>#REF!</v>
      </c>
    </row>
    <row r="30" spans="1:8" ht="15.75">
      <c r="A30" s="45" t="s">
        <v>74</v>
      </c>
      <c r="B30" s="8" t="e">
        <f>'Monthly DPPM(YANTAT)'!#REF!</f>
        <v>#REF!</v>
      </c>
      <c r="C30" s="8">
        <v>1</v>
      </c>
      <c r="D30" s="8">
        <v>1</v>
      </c>
      <c r="E30" s="9" t="e">
        <f t="shared" si="3"/>
        <v>#REF!</v>
      </c>
      <c r="F30" s="9" t="e">
        <f t="shared" si="4"/>
        <v>#REF!</v>
      </c>
      <c r="G30" s="3">
        <v>300</v>
      </c>
      <c r="H30" s="10" t="e">
        <f t="shared" si="6"/>
        <v>#REF!</v>
      </c>
    </row>
    <row r="31" spans="1:8" ht="15.75">
      <c r="A31" s="45" t="s">
        <v>73</v>
      </c>
      <c r="B31" s="8" t="e">
        <f>'Monthly DPPM(YANTAT)'!#REF!</f>
        <v>#REF!</v>
      </c>
      <c r="C31" s="8">
        <v>2</v>
      </c>
      <c r="D31" s="8">
        <v>2</v>
      </c>
      <c r="E31" s="9" t="e">
        <f t="shared" si="3"/>
        <v>#REF!</v>
      </c>
      <c r="F31" s="9" t="e">
        <f t="shared" si="4"/>
        <v>#REF!</v>
      </c>
      <c r="G31" s="3">
        <v>300</v>
      </c>
      <c r="H31" s="10" t="e">
        <f t="shared" si="6"/>
        <v>#REF!</v>
      </c>
    </row>
    <row r="32" spans="1:8" ht="15.75">
      <c r="A32" s="45" t="s">
        <v>72</v>
      </c>
      <c r="B32" s="8" t="e">
        <f>'Monthly DPPM(YANTAT)'!#REF!</f>
        <v>#REF!</v>
      </c>
      <c r="C32" s="8">
        <v>0</v>
      </c>
      <c r="D32" s="8">
        <v>0</v>
      </c>
      <c r="E32" s="9" t="e">
        <f t="shared" si="3"/>
        <v>#REF!</v>
      </c>
      <c r="F32" s="9" t="e">
        <f t="shared" si="4"/>
        <v>#REF!</v>
      </c>
      <c r="G32" s="3">
        <v>300</v>
      </c>
      <c r="H32" s="10" t="e">
        <f t="shared" si="6"/>
        <v>#REF!</v>
      </c>
    </row>
    <row r="33" spans="1:8" ht="15.75">
      <c r="A33" s="45" t="s">
        <v>71</v>
      </c>
      <c r="B33" s="8" t="e">
        <f>'Monthly DPPM(YANTAT)'!#REF!</f>
        <v>#REF!</v>
      </c>
      <c r="C33" s="8">
        <v>0</v>
      </c>
      <c r="D33" s="8">
        <v>0</v>
      </c>
      <c r="E33" s="9" t="e">
        <f t="shared" si="3"/>
        <v>#REF!</v>
      </c>
      <c r="F33" s="9" t="e">
        <f t="shared" si="4"/>
        <v>#REF!</v>
      </c>
      <c r="G33" s="3">
        <v>300</v>
      </c>
      <c r="H33" s="10" t="e">
        <f t="shared" ref="H33:H38" si="7">(SUM(C33:C35)/SUM(B33:B35))*10^6</f>
        <v>#REF!</v>
      </c>
    </row>
    <row r="34" spans="1:8" ht="15.75">
      <c r="A34" s="45" t="s">
        <v>70</v>
      </c>
      <c r="B34" s="8" t="e">
        <f>'Monthly DPPM(YANTAT)'!#REF!</f>
        <v>#REF!</v>
      </c>
      <c r="C34" s="8">
        <v>1</v>
      </c>
      <c r="D34" s="8">
        <v>1</v>
      </c>
      <c r="E34" s="9" t="e">
        <f t="shared" si="3"/>
        <v>#REF!</v>
      </c>
      <c r="F34" s="9" t="e">
        <f t="shared" si="4"/>
        <v>#REF!</v>
      </c>
      <c r="G34" s="3">
        <v>300</v>
      </c>
      <c r="H34" s="10" t="e">
        <f t="shared" si="7"/>
        <v>#REF!</v>
      </c>
    </row>
    <row r="35" spans="1:8" ht="15.75">
      <c r="A35" s="45" t="s">
        <v>69</v>
      </c>
      <c r="B35" s="8" t="e">
        <f>'Monthly DPPM(YANTAT)'!#REF!</f>
        <v>#REF!</v>
      </c>
      <c r="C35" s="8">
        <v>2</v>
      </c>
      <c r="D35" s="8">
        <v>2</v>
      </c>
      <c r="E35" s="9" t="e">
        <f t="shared" si="3"/>
        <v>#REF!</v>
      </c>
      <c r="F35" s="9" t="e">
        <f t="shared" si="4"/>
        <v>#REF!</v>
      </c>
      <c r="G35" s="3">
        <v>300</v>
      </c>
      <c r="H35" s="10" t="e">
        <f t="shared" si="7"/>
        <v>#REF!</v>
      </c>
    </row>
    <row r="36" spans="1:8" ht="15.75">
      <c r="A36" s="45" t="s">
        <v>68</v>
      </c>
      <c r="B36" s="8" t="e">
        <f>'Monthly DPPM(YANTAT)'!#REF!</f>
        <v>#REF!</v>
      </c>
      <c r="C36" s="8">
        <v>1</v>
      </c>
      <c r="D36" s="8">
        <v>1</v>
      </c>
      <c r="E36" s="9" t="e">
        <f t="shared" si="3"/>
        <v>#REF!</v>
      </c>
      <c r="F36" s="9" t="e">
        <f t="shared" si="4"/>
        <v>#REF!</v>
      </c>
      <c r="G36" s="3">
        <v>300</v>
      </c>
      <c r="H36" s="10" t="e">
        <f t="shared" si="7"/>
        <v>#REF!</v>
      </c>
    </row>
    <row r="37" spans="1:8" ht="15.75">
      <c r="A37" s="45" t="s">
        <v>67</v>
      </c>
      <c r="B37" s="8" t="e">
        <f>'Monthly DPPM(YANTAT)'!#REF!</f>
        <v>#REF!</v>
      </c>
      <c r="C37" s="8">
        <v>2</v>
      </c>
      <c r="D37" s="8">
        <v>2</v>
      </c>
      <c r="E37" s="9" t="e">
        <f t="shared" si="3"/>
        <v>#REF!</v>
      </c>
      <c r="F37" s="9" t="e">
        <f t="shared" si="4"/>
        <v>#REF!</v>
      </c>
      <c r="G37" s="3">
        <v>300</v>
      </c>
      <c r="H37" s="10" t="e">
        <f t="shared" si="7"/>
        <v>#REF!</v>
      </c>
    </row>
    <row r="38" spans="1:8" ht="15.75">
      <c r="A38" s="45" t="s">
        <v>66</v>
      </c>
      <c r="B38" s="8">
        <v>8951</v>
      </c>
      <c r="C38" s="8">
        <v>2</v>
      </c>
      <c r="D38" s="8">
        <v>2</v>
      </c>
      <c r="E38" s="9">
        <f t="shared" si="3"/>
        <v>223.43872193051055</v>
      </c>
      <c r="F38" s="9">
        <f t="shared" si="4"/>
        <v>223.43872193051055</v>
      </c>
      <c r="G38" s="3">
        <v>300</v>
      </c>
      <c r="H38" s="10">
        <f t="shared" si="7"/>
        <v>140.06910075637316</v>
      </c>
    </row>
    <row r="39" spans="1:8" ht="15.75">
      <c r="A39" s="45" t="s">
        <v>65</v>
      </c>
      <c r="B39" s="8">
        <v>4245</v>
      </c>
      <c r="C39" s="8">
        <v>0</v>
      </c>
      <c r="D39" s="8">
        <v>0</v>
      </c>
      <c r="E39" s="9">
        <f t="shared" si="3"/>
        <v>0</v>
      </c>
      <c r="F39" s="9">
        <f t="shared" si="4"/>
        <v>0</v>
      </c>
      <c r="G39" s="3">
        <v>300</v>
      </c>
      <c r="H39" s="10">
        <f>(SUM(C39:C41)/SUM(B39:B41))*10^6</f>
        <v>200.50795348215479</v>
      </c>
    </row>
    <row r="40" spans="1:8" ht="15.75">
      <c r="A40" s="45" t="s">
        <v>64</v>
      </c>
      <c r="B40" s="8">
        <v>8222</v>
      </c>
      <c r="C40" s="8">
        <v>1</v>
      </c>
      <c r="D40" s="8">
        <v>1</v>
      </c>
      <c r="E40" s="9">
        <f t="shared" ref="E40:E62" si="8">(C40/B40)*10^6</f>
        <v>121.62490878131841</v>
      </c>
      <c r="F40" s="9">
        <f t="shared" ref="F40:F62" si="9">(D40/B40)*10^6</f>
        <v>121.62490878131841</v>
      </c>
      <c r="G40" s="3">
        <v>300</v>
      </c>
      <c r="H40" s="10">
        <f t="shared" ref="H40:H45" si="10">(SUM(C40:C42)/SUM(B40:B42))*10^6</f>
        <v>252.28634500157679</v>
      </c>
    </row>
    <row r="41" spans="1:8" ht="15.75">
      <c r="A41" s="45" t="s">
        <v>63</v>
      </c>
      <c r="B41" s="8">
        <v>2495</v>
      </c>
      <c r="C41" s="8">
        <v>2</v>
      </c>
      <c r="D41" s="8">
        <v>2</v>
      </c>
      <c r="E41" s="9">
        <f t="shared" si="8"/>
        <v>801.60320641282567</v>
      </c>
      <c r="F41" s="9">
        <f t="shared" si="9"/>
        <v>801.60320641282567</v>
      </c>
      <c r="G41" s="3">
        <v>300</v>
      </c>
      <c r="H41" s="10">
        <f t="shared" si="10"/>
        <v>204.09551670181645</v>
      </c>
    </row>
    <row r="42" spans="1:8" ht="15.75">
      <c r="A42" s="45" t="s">
        <v>62</v>
      </c>
      <c r="B42" s="8">
        <v>5138</v>
      </c>
      <c r="C42" s="8">
        <v>1</v>
      </c>
      <c r="D42" s="8">
        <v>1</v>
      </c>
      <c r="E42" s="9">
        <f t="shared" si="8"/>
        <v>194.62826002335538</v>
      </c>
      <c r="F42" s="9">
        <f t="shared" si="9"/>
        <v>194.62826002335538</v>
      </c>
      <c r="G42" s="3">
        <v>300</v>
      </c>
      <c r="H42" s="10">
        <f t="shared" si="10"/>
        <v>124.74271814382834</v>
      </c>
    </row>
    <row r="43" spans="1:8" ht="15.75">
      <c r="A43" s="45" t="s">
        <v>61</v>
      </c>
      <c r="B43" s="8">
        <v>7066</v>
      </c>
      <c r="C43" s="8">
        <v>0</v>
      </c>
      <c r="D43" s="8">
        <v>0</v>
      </c>
      <c r="E43" s="9">
        <f t="shared" si="8"/>
        <v>0</v>
      </c>
      <c r="F43" s="9">
        <f t="shared" si="9"/>
        <v>0</v>
      </c>
      <c r="G43" s="3">
        <v>300</v>
      </c>
      <c r="H43" s="10">
        <f t="shared" si="10"/>
        <v>302.24264039170646</v>
      </c>
    </row>
    <row r="44" spans="1:8" ht="15.75">
      <c r="A44" s="45" t="s">
        <v>60</v>
      </c>
      <c r="B44" s="8">
        <v>3829</v>
      </c>
      <c r="C44" s="8">
        <v>1</v>
      </c>
      <c r="D44" s="8">
        <v>1</v>
      </c>
      <c r="E44" s="9">
        <f t="shared" si="8"/>
        <v>261.16479498563598</v>
      </c>
      <c r="F44" s="9">
        <f t="shared" si="9"/>
        <v>261.16479498563598</v>
      </c>
      <c r="G44" s="3">
        <v>300</v>
      </c>
      <c r="H44" s="10">
        <f t="shared" si="10"/>
        <v>349.57395674022285</v>
      </c>
    </row>
    <row r="45" spans="1:8" ht="15.75">
      <c r="A45" s="45" t="s">
        <v>59</v>
      </c>
      <c r="B45" s="8">
        <v>5648</v>
      </c>
      <c r="C45" s="8">
        <v>4</v>
      </c>
      <c r="D45" s="8">
        <v>4</v>
      </c>
      <c r="E45" s="9">
        <f t="shared" si="8"/>
        <v>708.21529745042494</v>
      </c>
      <c r="F45" s="9">
        <f t="shared" si="9"/>
        <v>708.21529745042494</v>
      </c>
      <c r="G45" s="3">
        <v>300</v>
      </c>
      <c r="H45" s="10">
        <f t="shared" si="10"/>
        <v>486.61800486618006</v>
      </c>
    </row>
    <row r="46" spans="1:8" ht="15.75">
      <c r="A46" s="45" t="s">
        <v>58</v>
      </c>
      <c r="B46" s="8">
        <v>13408</v>
      </c>
      <c r="C46" s="8">
        <v>3</v>
      </c>
      <c r="D46" s="8">
        <v>3</v>
      </c>
      <c r="E46" s="9">
        <f t="shared" si="8"/>
        <v>223.74701670644393</v>
      </c>
      <c r="F46" s="9">
        <f t="shared" si="9"/>
        <v>223.74701670644393</v>
      </c>
      <c r="G46" s="3">
        <v>300</v>
      </c>
      <c r="H46" s="10">
        <f>(SUM(C46:C48)/SUM(B46:B48))*10^6</f>
        <v>537.24928366762174</v>
      </c>
    </row>
    <row r="47" spans="1:8" ht="15.75">
      <c r="A47" s="45" t="s">
        <v>57</v>
      </c>
      <c r="B47" s="8">
        <v>3549</v>
      </c>
      <c r="C47" s="8">
        <v>4</v>
      </c>
      <c r="D47" s="8">
        <v>4</v>
      </c>
      <c r="E47" s="9">
        <f t="shared" si="8"/>
        <v>1127.0780501549732</v>
      </c>
      <c r="F47" s="9">
        <f t="shared" si="9"/>
        <v>1127.0780501549732</v>
      </c>
      <c r="G47" s="3">
        <v>300</v>
      </c>
      <c r="H47" s="10">
        <f>(SUM(C47:C49)/SUM(B47:B49))*10^6</f>
        <v>593.36616626119985</v>
      </c>
    </row>
    <row r="48" spans="1:8" ht="15.75">
      <c r="A48" s="45" t="s">
        <v>56</v>
      </c>
      <c r="B48" s="8">
        <v>5379</v>
      </c>
      <c r="C48" s="8">
        <v>5</v>
      </c>
      <c r="D48" s="8">
        <v>5</v>
      </c>
      <c r="E48" s="9">
        <f t="shared" si="8"/>
        <v>929.54080684142036</v>
      </c>
      <c r="F48" s="9">
        <f t="shared" si="9"/>
        <v>929.54080684142036</v>
      </c>
      <c r="G48" s="3">
        <v>300</v>
      </c>
      <c r="H48" s="10">
        <f>(SUM(C48:C50)/SUM(B48:B50))*10^6</f>
        <v>319.31028977408795</v>
      </c>
    </row>
    <row r="49" spans="1:8" ht="15.75">
      <c r="A49" s="45" t="s">
        <v>55</v>
      </c>
      <c r="B49" s="8">
        <v>7925</v>
      </c>
      <c r="C49" s="8">
        <v>1</v>
      </c>
      <c r="D49" s="8">
        <v>1</v>
      </c>
      <c r="E49" s="9">
        <f t="shared" si="8"/>
        <v>126.18296529968455</v>
      </c>
      <c r="F49" s="9">
        <f t="shared" si="9"/>
        <v>126.18296529968455</v>
      </c>
      <c r="G49" s="3">
        <v>300</v>
      </c>
      <c r="H49" s="10">
        <f t="shared" ref="H49:H62" si="11">(SUM(C49:C51)/SUM(B49:B51))*10^6</f>
        <v>125.8019876714052</v>
      </c>
    </row>
    <row r="50" spans="1:8" ht="15.75">
      <c r="A50" s="45" t="s">
        <v>54</v>
      </c>
      <c r="B50" s="8">
        <v>11750</v>
      </c>
      <c r="C50" s="8">
        <v>2</v>
      </c>
      <c r="D50" s="8">
        <v>2</v>
      </c>
      <c r="E50" s="9">
        <f t="shared" si="8"/>
        <v>170.21276595744681</v>
      </c>
      <c r="F50" s="9">
        <f t="shared" si="9"/>
        <v>170.21276595744681</v>
      </c>
      <c r="G50" s="3">
        <v>300</v>
      </c>
      <c r="H50" s="10">
        <f t="shared" si="11"/>
        <v>268.56967464702274</v>
      </c>
    </row>
    <row r="51" spans="1:8" ht="15.75">
      <c r="A51" s="45" t="s">
        <v>53</v>
      </c>
      <c r="B51" s="8">
        <f>3741+431</f>
        <v>4172</v>
      </c>
      <c r="C51" s="8">
        <v>0</v>
      </c>
      <c r="D51" s="8">
        <v>0</v>
      </c>
      <c r="E51" s="9">
        <f t="shared" si="8"/>
        <v>0</v>
      </c>
      <c r="F51" s="9">
        <f t="shared" si="9"/>
        <v>0</v>
      </c>
      <c r="G51" s="3">
        <v>300</v>
      </c>
      <c r="H51" s="10">
        <f t="shared" si="11"/>
        <v>347.86065695969785</v>
      </c>
    </row>
    <row r="52" spans="1:8" ht="15.75">
      <c r="A52" s="45" t="s">
        <v>52</v>
      </c>
      <c r="B52" s="8">
        <f>9089+1053</f>
        <v>10142</v>
      </c>
      <c r="C52" s="8">
        <v>5</v>
      </c>
      <c r="D52" s="8">
        <v>5</v>
      </c>
      <c r="E52" s="9">
        <f t="shared" si="8"/>
        <v>492.99940840070991</v>
      </c>
      <c r="F52" s="9">
        <f t="shared" si="9"/>
        <v>492.99940840070991</v>
      </c>
      <c r="G52" s="3">
        <v>300</v>
      </c>
      <c r="H52" s="10">
        <f t="shared" si="11"/>
        <v>421.44696792320298</v>
      </c>
    </row>
    <row r="53" spans="1:8" ht="15.75">
      <c r="A53" s="45" t="s">
        <v>51</v>
      </c>
      <c r="B53" s="8">
        <f>5368+441</f>
        <v>5809</v>
      </c>
      <c r="C53" s="8">
        <v>2</v>
      </c>
      <c r="D53" s="8">
        <v>2</v>
      </c>
      <c r="E53" s="9">
        <f t="shared" si="8"/>
        <v>344.29333792391117</v>
      </c>
      <c r="F53" s="9">
        <f t="shared" si="9"/>
        <v>344.29333792391117</v>
      </c>
      <c r="G53" s="3">
        <v>300</v>
      </c>
      <c r="H53" s="10">
        <f t="shared" si="11"/>
        <v>323.76429958989854</v>
      </c>
    </row>
    <row r="54" spans="1:8" ht="15.75">
      <c r="A54" s="45" t="s">
        <v>50</v>
      </c>
      <c r="B54" s="8">
        <f>5103+301</f>
        <v>5404</v>
      </c>
      <c r="C54" s="8">
        <v>2</v>
      </c>
      <c r="D54" s="8">
        <v>2</v>
      </c>
      <c r="E54" s="9">
        <f t="shared" si="8"/>
        <v>370.09622501850481</v>
      </c>
      <c r="F54" s="9">
        <f t="shared" si="9"/>
        <v>370.09622501850481</v>
      </c>
      <c r="G54" s="3">
        <v>300</v>
      </c>
      <c r="H54" s="10">
        <f t="shared" si="11"/>
        <v>252.80614824552535</v>
      </c>
    </row>
    <row r="55" spans="1:8" ht="15.75">
      <c r="A55" s="45" t="s">
        <v>49</v>
      </c>
      <c r="B55" s="8">
        <f>7194+125</f>
        <v>7319</v>
      </c>
      <c r="C55" s="8">
        <v>2</v>
      </c>
      <c r="D55" s="8">
        <v>2</v>
      </c>
      <c r="E55" s="9">
        <f t="shared" si="8"/>
        <v>273.26137450471379</v>
      </c>
      <c r="F55" s="9">
        <f t="shared" si="9"/>
        <v>273.26137450471379</v>
      </c>
      <c r="G55" s="3">
        <v>300</v>
      </c>
      <c r="H55" s="10">
        <f t="shared" si="11"/>
        <v>129.98266897746967</v>
      </c>
    </row>
    <row r="56" spans="1:8" ht="15.75">
      <c r="A56" s="45" t="s">
        <v>48</v>
      </c>
      <c r="B56" s="8">
        <f>6906+149</f>
        <v>7055</v>
      </c>
      <c r="C56" s="8">
        <v>1</v>
      </c>
      <c r="D56" s="8">
        <v>1</v>
      </c>
      <c r="E56" s="9">
        <f t="shared" si="8"/>
        <v>141.74344436569808</v>
      </c>
      <c r="F56" s="9">
        <f t="shared" si="9"/>
        <v>141.74344436569808</v>
      </c>
      <c r="G56" s="3">
        <v>300</v>
      </c>
      <c r="H56" s="10">
        <f t="shared" si="11"/>
        <v>174.11744221477386</v>
      </c>
    </row>
    <row r="57" spans="1:8" ht="15.75">
      <c r="A57" s="45" t="s">
        <v>47</v>
      </c>
      <c r="B57" s="8">
        <f>7999+707</f>
        <v>8706</v>
      </c>
      <c r="C57" s="8">
        <v>0</v>
      </c>
      <c r="D57" s="8">
        <v>0</v>
      </c>
      <c r="E57" s="9">
        <f t="shared" si="8"/>
        <v>0</v>
      </c>
      <c r="F57" s="9">
        <f t="shared" si="9"/>
        <v>0</v>
      </c>
      <c r="G57" s="3">
        <v>300</v>
      </c>
      <c r="H57" s="10">
        <f t="shared" si="11"/>
        <v>373.60481950217155</v>
      </c>
    </row>
    <row r="58" spans="1:8" ht="15.75">
      <c r="A58" s="45" t="s">
        <v>46</v>
      </c>
      <c r="B58" s="8">
        <f>6998+214</f>
        <v>7212</v>
      </c>
      <c r="C58" s="8">
        <v>3</v>
      </c>
      <c r="D58" s="8">
        <v>3</v>
      </c>
      <c r="E58" s="9">
        <f t="shared" si="8"/>
        <v>415.97337770382694</v>
      </c>
      <c r="F58" s="9">
        <f t="shared" si="9"/>
        <v>415.97337770382694</v>
      </c>
      <c r="G58" s="3">
        <v>300</v>
      </c>
      <c r="H58" s="10">
        <f t="shared" si="11"/>
        <v>352.70258354642448</v>
      </c>
    </row>
    <row r="59" spans="1:8" ht="15.75">
      <c r="A59" s="45" t="s">
        <v>45</v>
      </c>
      <c r="B59" s="8">
        <f>3821+1674</f>
        <v>5495</v>
      </c>
      <c r="C59" s="8">
        <v>5</v>
      </c>
      <c r="D59" s="8">
        <v>4</v>
      </c>
      <c r="E59" s="9">
        <f t="shared" si="8"/>
        <v>909.91810737033666</v>
      </c>
      <c r="F59" s="9">
        <f t="shared" si="9"/>
        <v>727.93448589626939</v>
      </c>
      <c r="G59" s="3">
        <v>300</v>
      </c>
      <c r="H59" s="10">
        <f t="shared" si="11"/>
        <v>317.05770450221939</v>
      </c>
    </row>
    <row r="60" spans="1:8" ht="15.75">
      <c r="A60" s="45" t="s">
        <v>44</v>
      </c>
      <c r="B60" s="8">
        <f>6535+3440</f>
        <v>9975</v>
      </c>
      <c r="C60" s="8">
        <v>0</v>
      </c>
      <c r="D60" s="8">
        <v>0</v>
      </c>
      <c r="E60" s="9">
        <f t="shared" si="8"/>
        <v>0</v>
      </c>
      <c r="F60" s="9">
        <f t="shared" si="9"/>
        <v>0</v>
      </c>
      <c r="G60" s="3">
        <v>300</v>
      </c>
      <c r="H60" s="10">
        <f t="shared" si="11"/>
        <v>222.77503434448445</v>
      </c>
    </row>
    <row r="61" spans="1:8" ht="15.75">
      <c r="A61" s="45" t="s">
        <v>43</v>
      </c>
      <c r="B61" s="8">
        <f>4783+1825</f>
        <v>6608</v>
      </c>
      <c r="C61" s="8">
        <v>2</v>
      </c>
      <c r="D61" s="8">
        <v>2</v>
      </c>
      <c r="E61" s="9">
        <f t="shared" si="8"/>
        <v>302.66343825665859</v>
      </c>
      <c r="F61" s="9">
        <f t="shared" si="9"/>
        <v>302.66343825665859</v>
      </c>
      <c r="G61" s="3">
        <v>300</v>
      </c>
      <c r="H61" s="10">
        <f t="shared" si="11"/>
        <v>377.00282752120643</v>
      </c>
    </row>
    <row r="62" spans="1:8" ht="15.75">
      <c r="A62" s="45" t="s">
        <v>42</v>
      </c>
      <c r="B62" s="8">
        <f>8443+1907</f>
        <v>10350</v>
      </c>
      <c r="C62" s="8">
        <v>4</v>
      </c>
      <c r="D62" s="8">
        <v>4</v>
      </c>
      <c r="E62" s="9">
        <f t="shared" si="8"/>
        <v>386.47342995169083</v>
      </c>
      <c r="F62" s="9">
        <f t="shared" si="9"/>
        <v>386.47342995169083</v>
      </c>
      <c r="G62" s="3">
        <v>300</v>
      </c>
      <c r="H62" s="10">
        <f t="shared" si="11"/>
        <v>328.02249297094659</v>
      </c>
    </row>
    <row r="63" spans="1:8" ht="15.75">
      <c r="A63" s="45" t="s">
        <v>41</v>
      </c>
      <c r="B63" s="8">
        <f>3948+314</f>
        <v>4262</v>
      </c>
      <c r="C63" s="8">
        <v>2</v>
      </c>
      <c r="D63" s="8">
        <v>2</v>
      </c>
      <c r="E63" s="9">
        <f>(C63/B63)*10^6</f>
        <v>469.26325668700139</v>
      </c>
      <c r="F63" s="9">
        <f>(D63/B63)*10^6</f>
        <v>469.26325668700139</v>
      </c>
      <c r="G63" s="3">
        <v>300</v>
      </c>
      <c r="H63" s="10">
        <f>(SUM(C63:C64)/SUM(B63:B64))*10^6</f>
        <v>272.97543221110101</v>
      </c>
    </row>
    <row r="64" spans="1:8" ht="15.75">
      <c r="A64" s="45" t="s">
        <v>40</v>
      </c>
      <c r="B64" s="8">
        <f>5817+911</f>
        <v>6728</v>
      </c>
      <c r="C64" s="8">
        <v>1</v>
      </c>
      <c r="D64" s="8">
        <v>1</v>
      </c>
      <c r="E64" s="9">
        <f>(C64/B64)*10^6</f>
        <v>148.63258026159332</v>
      </c>
      <c r="F64" s="9">
        <f>(D64/B64)*10^6</f>
        <v>148.63258026159332</v>
      </c>
      <c r="G64" s="3">
        <v>300</v>
      </c>
      <c r="H64" s="10">
        <f>(SUM(C64:C64)/SUM(B64:B64))*10^6</f>
        <v>148.63258026159332</v>
      </c>
    </row>
    <row r="65" spans="2:3">
      <c r="B65" s="18"/>
      <c r="C65" s="17"/>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28:A65141">
      <formula1>FALSE</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4" workbookViewId="0">
      <selection activeCell="G4" sqref="G4"/>
    </sheetView>
  </sheetViews>
  <sheetFormatPr defaultRowHeight="15"/>
  <cols>
    <col min="2" max="2" width="17.140625" customWidth="1"/>
    <col min="3" max="3" width="9.5703125" customWidth="1"/>
    <col min="4" max="4" width="19.140625" customWidth="1"/>
    <col min="6" max="6" width="13.42578125" customWidth="1"/>
    <col min="7" max="7" width="11.85546875" customWidth="1"/>
    <col min="8" max="9" width="33.85546875" customWidth="1"/>
    <col min="10" max="10" width="36.5703125" customWidth="1"/>
    <col min="11" max="11" width="26.140625" customWidth="1"/>
  </cols>
  <sheetData>
    <row r="1" spans="1:11" ht="30.75" thickBot="1">
      <c r="A1" s="67" t="s">
        <v>1260</v>
      </c>
      <c r="B1" s="68" t="s">
        <v>1263</v>
      </c>
      <c r="C1" s="75" t="s">
        <v>1269</v>
      </c>
      <c r="D1" s="68" t="s">
        <v>1261</v>
      </c>
      <c r="E1" s="68" t="s">
        <v>1262</v>
      </c>
      <c r="F1" s="74" t="s">
        <v>1270</v>
      </c>
      <c r="G1" s="69" t="s">
        <v>1264</v>
      </c>
      <c r="H1" s="70" t="s">
        <v>1265</v>
      </c>
      <c r="I1" s="68" t="s">
        <v>1266</v>
      </c>
      <c r="J1" s="71" t="s">
        <v>1267</v>
      </c>
      <c r="K1" s="72" t="s">
        <v>1268</v>
      </c>
    </row>
    <row r="2" spans="1:11" s="85" customFormat="1" ht="105.6" customHeight="1">
      <c r="A2" s="77">
        <v>45047</v>
      </c>
      <c r="B2" s="73" t="s">
        <v>1309</v>
      </c>
      <c r="C2" s="78" t="s">
        <v>1308</v>
      </c>
      <c r="D2" s="79" t="s">
        <v>1310</v>
      </c>
      <c r="E2" s="80">
        <v>2137</v>
      </c>
      <c r="F2" s="81" t="s">
        <v>1311</v>
      </c>
      <c r="G2" s="76">
        <v>1</v>
      </c>
      <c r="H2" s="82" t="s">
        <v>1313</v>
      </c>
      <c r="I2" s="83" t="s">
        <v>1312</v>
      </c>
      <c r="J2" s="84"/>
      <c r="K2" s="79" t="s">
        <v>1308</v>
      </c>
    </row>
    <row r="3" spans="1:11" s="85" customFormat="1" ht="156" customHeight="1">
      <c r="A3" s="77">
        <v>45139</v>
      </c>
      <c r="B3" s="73" t="s">
        <v>1314</v>
      </c>
      <c r="C3" s="78" t="s">
        <v>1308</v>
      </c>
      <c r="D3" s="79" t="s">
        <v>1315</v>
      </c>
      <c r="E3" s="80">
        <v>2143</v>
      </c>
      <c r="F3" s="81" t="s">
        <v>1311</v>
      </c>
      <c r="G3" s="76">
        <v>1</v>
      </c>
      <c r="H3" s="82" t="s">
        <v>1316</v>
      </c>
      <c r="I3" s="83" t="s">
        <v>1317</v>
      </c>
      <c r="J3" s="84"/>
      <c r="K3" s="79" t="s">
        <v>1308</v>
      </c>
    </row>
    <row r="4" spans="1:11" s="85" customFormat="1" ht="165.95" customHeight="1">
      <c r="A4" s="77">
        <v>45689</v>
      </c>
      <c r="B4" s="73" t="s">
        <v>1318</v>
      </c>
      <c r="C4" s="78" t="s">
        <v>1308</v>
      </c>
      <c r="D4" s="79" t="s">
        <v>1319</v>
      </c>
      <c r="E4" s="80">
        <v>2448</v>
      </c>
      <c r="F4" s="81" t="s">
        <v>1311</v>
      </c>
      <c r="G4" s="76">
        <v>4</v>
      </c>
      <c r="H4" s="82" t="s">
        <v>1320</v>
      </c>
      <c r="I4" s="83" t="s">
        <v>1321</v>
      </c>
      <c r="J4" s="84"/>
      <c r="K4" s="79" t="s">
        <v>1308</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80" zoomScaleNormal="80" workbookViewId="0">
      <pane xSplit="1" topLeftCell="C1" activePane="topRight" state="frozen"/>
      <selection pane="topRight" activeCell="A2" sqref="A2:XFD9"/>
    </sheetView>
  </sheetViews>
  <sheetFormatPr defaultRowHeight="32.25" customHeight="1"/>
  <cols>
    <col min="1" max="1" width="11.140625" style="24" customWidth="1"/>
    <col min="2" max="2" width="15.7109375" style="24" customWidth="1"/>
    <col min="3" max="3" width="17.42578125" bestFit="1" customWidth="1"/>
    <col min="4" max="4" width="18.85546875" customWidth="1"/>
    <col min="5" max="5" width="119.42578125" style="1" customWidth="1"/>
    <col min="6" max="6" width="19.85546875" style="24" customWidth="1"/>
    <col min="7" max="7" width="33.28515625" bestFit="1" customWidth="1"/>
    <col min="8" max="8" width="9.42578125" style="21" bestFit="1" customWidth="1"/>
    <col min="9" max="9" width="19.7109375" customWidth="1"/>
    <col min="10" max="10" width="24.85546875" customWidth="1"/>
  </cols>
  <sheetData>
    <row r="1" spans="1:8" ht="43.5" customHeight="1">
      <c r="A1" s="46" t="s">
        <v>11</v>
      </c>
      <c r="B1" s="22" t="s">
        <v>19</v>
      </c>
      <c r="C1" s="13" t="s">
        <v>0</v>
      </c>
      <c r="D1" s="12" t="s">
        <v>12</v>
      </c>
      <c r="E1" s="11" t="s">
        <v>20</v>
      </c>
      <c r="F1" s="22" t="s">
        <v>21</v>
      </c>
      <c r="G1" s="13" t="s">
        <v>31</v>
      </c>
      <c r="H1" s="19" t="s">
        <v>18</v>
      </c>
    </row>
    <row r="2" spans="1:8" ht="32.25" hidden="1" customHeight="1">
      <c r="A2" s="46"/>
      <c r="B2" s="22"/>
      <c r="C2" s="4"/>
      <c r="D2" s="12"/>
      <c r="E2" s="11"/>
      <c r="F2" s="22"/>
      <c r="G2" s="13"/>
      <c r="H2" s="20"/>
    </row>
    <row r="3" spans="1:8" ht="32.25" hidden="1" customHeight="1">
      <c r="A3" s="46"/>
      <c r="B3" s="22"/>
      <c r="C3" s="4"/>
      <c r="D3" s="12"/>
      <c r="E3" s="11"/>
      <c r="F3" s="22"/>
      <c r="G3" s="13"/>
      <c r="H3" s="20"/>
    </row>
    <row r="4" spans="1:8" ht="32.25" hidden="1" customHeight="1">
      <c r="A4" s="46"/>
      <c r="B4" s="22"/>
      <c r="C4" s="4"/>
      <c r="D4" s="12"/>
      <c r="E4" s="11"/>
      <c r="F4" s="22"/>
      <c r="G4" s="13"/>
      <c r="H4" s="20"/>
    </row>
    <row r="5" spans="1:8" ht="32.25" hidden="1" customHeight="1">
      <c r="A5" s="46"/>
      <c r="B5" s="22"/>
      <c r="C5" s="4"/>
      <c r="D5" s="12"/>
      <c r="E5" s="11"/>
      <c r="F5" s="22"/>
      <c r="G5" s="13"/>
      <c r="H5" s="20"/>
    </row>
    <row r="6" spans="1:8" ht="32.25" hidden="1" customHeight="1">
      <c r="A6" s="46"/>
      <c r="B6" s="22"/>
      <c r="C6" s="4"/>
      <c r="D6" s="12"/>
      <c r="E6" s="11"/>
      <c r="F6" s="22"/>
      <c r="G6" s="13"/>
      <c r="H6" s="20"/>
    </row>
    <row r="7" spans="1:8" ht="32.25" hidden="1" customHeight="1">
      <c r="A7" s="46"/>
      <c r="B7" s="22"/>
      <c r="C7" s="4"/>
      <c r="D7" s="12"/>
      <c r="E7" s="11"/>
      <c r="F7" s="22"/>
      <c r="G7" s="13"/>
      <c r="H7" s="20"/>
    </row>
    <row r="8" spans="1:8" ht="32.25" hidden="1" customHeight="1">
      <c r="A8" s="46"/>
      <c r="B8" s="22"/>
      <c r="C8" s="4"/>
      <c r="D8" s="12"/>
      <c r="E8" s="11"/>
      <c r="F8" s="22"/>
      <c r="G8" s="13"/>
      <c r="H8" s="20"/>
    </row>
    <row r="9" spans="1:8" ht="32.25" hidden="1" customHeight="1">
      <c r="A9" s="46"/>
      <c r="B9" s="22"/>
      <c r="C9" s="4"/>
      <c r="D9" s="12"/>
      <c r="E9" s="11"/>
      <c r="F9" s="22"/>
      <c r="G9" s="13"/>
      <c r="H9" s="20"/>
    </row>
    <row r="10" spans="1:8" ht="32.25" customHeight="1">
      <c r="A10" s="46">
        <v>2</v>
      </c>
      <c r="B10" s="22">
        <v>43466</v>
      </c>
      <c r="C10" s="13" t="s">
        <v>209</v>
      </c>
      <c r="D10" s="12">
        <v>200509550</v>
      </c>
      <c r="E10" s="11" t="s">
        <v>215</v>
      </c>
      <c r="F10" s="22">
        <v>1851</v>
      </c>
      <c r="G10" s="13" t="s">
        <v>289</v>
      </c>
      <c r="H10" s="20">
        <v>1</v>
      </c>
    </row>
    <row r="11" spans="1:8" ht="32.25" customHeight="1">
      <c r="A11" s="46">
        <v>1</v>
      </c>
      <c r="B11" s="22">
        <v>43466</v>
      </c>
      <c r="C11" s="13">
        <v>33020480</v>
      </c>
      <c r="D11" s="12">
        <v>200509929</v>
      </c>
      <c r="E11" s="11" t="s">
        <v>214</v>
      </c>
      <c r="F11" s="22">
        <v>1823</v>
      </c>
      <c r="G11" s="13" t="s">
        <v>38</v>
      </c>
      <c r="H11" s="20">
        <v>1</v>
      </c>
    </row>
    <row r="12" spans="1:8" ht="32.25" hidden="1" customHeight="1">
      <c r="A12" s="46"/>
      <c r="B12" s="42">
        <v>43436</v>
      </c>
      <c r="C12" s="4">
        <v>33020477</v>
      </c>
      <c r="D12" s="12">
        <v>200508107</v>
      </c>
      <c r="E12" s="11" t="s">
        <v>207</v>
      </c>
      <c r="F12" s="22">
        <v>1874</v>
      </c>
      <c r="G12" s="13"/>
      <c r="H12" s="20">
        <v>9</v>
      </c>
    </row>
    <row r="13" spans="1:8" ht="32.25" hidden="1" customHeight="1">
      <c r="A13" s="46"/>
      <c r="B13" s="42">
        <v>43436</v>
      </c>
      <c r="C13" s="12" t="s">
        <v>209</v>
      </c>
      <c r="D13" s="12">
        <v>200508109</v>
      </c>
      <c r="E13" s="11" t="s">
        <v>208</v>
      </c>
      <c r="F13" s="22">
        <v>1874</v>
      </c>
      <c r="G13" s="13"/>
      <c r="H13" s="20">
        <v>5</v>
      </c>
    </row>
    <row r="14" spans="1:8" ht="32.25" hidden="1" customHeight="1">
      <c r="A14" s="46"/>
      <c r="B14" s="42">
        <v>43321</v>
      </c>
      <c r="C14" s="4"/>
      <c r="D14" s="12">
        <v>200503051</v>
      </c>
      <c r="E14" s="11" t="s">
        <v>212</v>
      </c>
      <c r="F14" s="22">
        <v>1810</v>
      </c>
      <c r="G14" s="13" t="s">
        <v>213</v>
      </c>
      <c r="H14" s="20">
        <v>15</v>
      </c>
    </row>
    <row r="15" spans="1:8" ht="32.25" hidden="1" customHeight="1">
      <c r="A15" s="46"/>
      <c r="B15" s="42">
        <v>43231</v>
      </c>
      <c r="C15" s="12">
        <v>33020417</v>
      </c>
      <c r="D15" s="12">
        <v>200498973</v>
      </c>
      <c r="E15" s="11" t="s">
        <v>210</v>
      </c>
      <c r="F15" s="23" t="s">
        <v>211</v>
      </c>
      <c r="G15" s="13" t="s">
        <v>38</v>
      </c>
      <c r="H15" s="20">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4"/>
  <sheetViews>
    <sheetView showGridLines="0" topLeftCell="A163" workbookViewId="0">
      <selection activeCell="E186" sqref="E186"/>
    </sheetView>
  </sheetViews>
  <sheetFormatPr defaultRowHeight="15"/>
  <cols>
    <col min="1" max="1" width="14.140625" customWidth="1"/>
    <col min="2" max="2" width="13.140625" customWidth="1"/>
    <col min="3" max="3" width="13.42578125" customWidth="1"/>
    <col min="4" max="4" width="18.5703125" customWidth="1"/>
    <col min="5" max="5" width="13.42578125" customWidth="1"/>
    <col min="7" max="7" width="15" customWidth="1"/>
    <col min="8" max="8" width="16" customWidth="1"/>
    <col min="9" max="10" width="14.42578125" customWidth="1"/>
    <col min="11" max="11" width="9.85546875" customWidth="1"/>
    <col min="12" max="12" width="8.85546875" customWidth="1"/>
    <col min="13" max="13" width="17" customWidth="1"/>
    <col min="14" max="14" width="11.140625" customWidth="1"/>
    <col min="15" max="15" width="10.7109375" customWidth="1"/>
    <col min="16" max="16" width="11" customWidth="1"/>
    <col min="17" max="17" width="15.5703125" customWidth="1"/>
    <col min="18" max="18" width="13" customWidth="1"/>
    <col min="19" max="19" width="7.5703125" customWidth="1"/>
    <col min="20" max="20" width="13.85546875" customWidth="1"/>
    <col min="21" max="21" width="16.5703125" customWidth="1"/>
    <col min="22" max="22" width="16.28515625" customWidth="1"/>
    <col min="27" max="27" width="21.140625" customWidth="1"/>
  </cols>
  <sheetData>
    <row r="1" spans="1:28">
      <c r="A1" s="36" t="s">
        <v>95</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c r="A2" s="37" t="s">
        <v>19</v>
      </c>
      <c r="B2" s="37" t="s">
        <v>96</v>
      </c>
      <c r="C2" s="37" t="s">
        <v>97</v>
      </c>
      <c r="D2" s="37"/>
      <c r="E2" s="37" t="s">
        <v>118</v>
      </c>
      <c r="F2" s="37" t="s">
        <v>119</v>
      </c>
      <c r="G2" s="37" t="s">
        <v>120</v>
      </c>
      <c r="H2" s="37" t="s">
        <v>121</v>
      </c>
      <c r="I2" s="37" t="s">
        <v>21</v>
      </c>
      <c r="J2" s="37" t="s">
        <v>98</v>
      </c>
      <c r="K2" s="37" t="s">
        <v>99</v>
      </c>
      <c r="L2" s="37" t="s">
        <v>100</v>
      </c>
      <c r="M2" s="37" t="s">
        <v>101</v>
      </c>
      <c r="N2" s="37" t="s">
        <v>99</v>
      </c>
      <c r="O2" s="37" t="s">
        <v>102</v>
      </c>
      <c r="P2" s="37" t="s">
        <v>99</v>
      </c>
      <c r="Q2" s="37" t="s">
        <v>103</v>
      </c>
      <c r="R2" s="37" t="s">
        <v>104</v>
      </c>
      <c r="S2" s="37" t="s">
        <v>99</v>
      </c>
      <c r="T2" s="37" t="s">
        <v>105</v>
      </c>
      <c r="U2" s="37" t="s">
        <v>99</v>
      </c>
      <c r="V2" s="37" t="s">
        <v>106</v>
      </c>
      <c r="W2" s="37" t="s">
        <v>99</v>
      </c>
      <c r="X2" s="37" t="s">
        <v>107</v>
      </c>
      <c r="Y2" s="37" t="s">
        <v>108</v>
      </c>
      <c r="Z2" s="37" t="s">
        <v>109</v>
      </c>
      <c r="AA2" s="37" t="s">
        <v>99</v>
      </c>
      <c r="AB2" s="38" t="s">
        <v>14</v>
      </c>
    </row>
    <row r="3" spans="1:28">
      <c r="A3" s="38" t="s">
        <v>145</v>
      </c>
      <c r="B3" s="38" t="s">
        <v>146</v>
      </c>
      <c r="C3" s="38" t="s">
        <v>147</v>
      </c>
      <c r="D3" s="38"/>
      <c r="E3" s="38" t="s">
        <v>148</v>
      </c>
      <c r="F3" s="38" t="s">
        <v>149</v>
      </c>
      <c r="G3" s="38" t="s">
        <v>150</v>
      </c>
      <c r="H3" s="38" t="s">
        <v>151</v>
      </c>
      <c r="I3" s="38" t="s">
        <v>152</v>
      </c>
      <c r="J3" s="38" t="s">
        <v>110</v>
      </c>
      <c r="K3" s="38" t="s">
        <v>111</v>
      </c>
      <c r="L3" s="38" t="s">
        <v>112</v>
      </c>
      <c r="M3" s="38" t="s">
        <v>36</v>
      </c>
      <c r="N3" s="38" t="s">
        <v>153</v>
      </c>
      <c r="O3" s="38" t="s">
        <v>127</v>
      </c>
      <c r="P3" s="38" t="s">
        <v>128</v>
      </c>
      <c r="Q3" s="38" t="s">
        <v>129</v>
      </c>
      <c r="R3" s="38" t="s">
        <v>113</v>
      </c>
      <c r="S3" s="38" t="s">
        <v>114</v>
      </c>
      <c r="T3" s="38" t="s">
        <v>154</v>
      </c>
      <c r="U3" s="38" t="s">
        <v>155</v>
      </c>
      <c r="V3" s="38" t="s">
        <v>130</v>
      </c>
      <c r="W3" s="38" t="s">
        <v>131</v>
      </c>
      <c r="X3" s="38" t="s">
        <v>156</v>
      </c>
      <c r="Y3" s="38" t="s">
        <v>126</v>
      </c>
      <c r="Z3" s="38" t="s">
        <v>115</v>
      </c>
      <c r="AA3" s="38" t="s">
        <v>116</v>
      </c>
      <c r="AB3" s="39">
        <v>1</v>
      </c>
    </row>
    <row r="4" spans="1:28">
      <c r="A4" s="38" t="s">
        <v>145</v>
      </c>
      <c r="B4" s="38" t="s">
        <v>157</v>
      </c>
      <c r="C4" s="38" t="s">
        <v>158</v>
      </c>
      <c r="D4" s="38"/>
      <c r="E4" s="38" t="s">
        <v>159</v>
      </c>
      <c r="F4" s="38" t="s">
        <v>160</v>
      </c>
      <c r="G4" s="38" t="s">
        <v>161</v>
      </c>
      <c r="H4" s="38" t="s">
        <v>122</v>
      </c>
      <c r="I4" s="38" t="s">
        <v>162</v>
      </c>
      <c r="J4" s="38" t="s">
        <v>110</v>
      </c>
      <c r="K4" s="38" t="s">
        <v>111</v>
      </c>
      <c r="L4" s="38" t="s">
        <v>112</v>
      </c>
      <c r="M4" s="38" t="s">
        <v>163</v>
      </c>
      <c r="N4" s="38" t="s">
        <v>164</v>
      </c>
      <c r="O4" s="38" t="s">
        <v>122</v>
      </c>
      <c r="P4" s="38" t="s">
        <v>124</v>
      </c>
      <c r="Q4" s="38" t="s">
        <v>132</v>
      </c>
      <c r="R4" s="38" t="s">
        <v>113</v>
      </c>
      <c r="S4" s="38" t="s">
        <v>114</v>
      </c>
      <c r="T4" s="38" t="s">
        <v>163</v>
      </c>
      <c r="U4" s="38" t="s">
        <v>164</v>
      </c>
      <c r="V4" s="38" t="s">
        <v>165</v>
      </c>
      <c r="W4" s="38" t="s">
        <v>166</v>
      </c>
      <c r="X4" s="38" t="s">
        <v>122</v>
      </c>
      <c r="Y4" s="38" t="s">
        <v>167</v>
      </c>
      <c r="Z4" s="38" t="s">
        <v>115</v>
      </c>
      <c r="AA4" s="38" t="s">
        <v>116</v>
      </c>
      <c r="AB4" s="39">
        <v>1</v>
      </c>
    </row>
    <row r="5" spans="1:28">
      <c r="A5" s="38" t="s">
        <v>145</v>
      </c>
      <c r="B5" s="38" t="s">
        <v>157</v>
      </c>
      <c r="C5" s="38" t="s">
        <v>168</v>
      </c>
      <c r="D5" s="38"/>
      <c r="E5" s="38" t="s">
        <v>169</v>
      </c>
      <c r="F5" s="38" t="s">
        <v>170</v>
      </c>
      <c r="G5" s="38" t="s">
        <v>171</v>
      </c>
      <c r="H5" s="38" t="s">
        <v>172</v>
      </c>
      <c r="I5" s="38" t="s">
        <v>173</v>
      </c>
      <c r="J5" s="38" t="s">
        <v>110</v>
      </c>
      <c r="K5" s="38" t="s">
        <v>111</v>
      </c>
      <c r="L5" s="38" t="s">
        <v>112</v>
      </c>
      <c r="M5" s="38" t="s">
        <v>174</v>
      </c>
      <c r="N5" s="38" t="s">
        <v>175</v>
      </c>
      <c r="O5" s="38" t="s">
        <v>176</v>
      </c>
      <c r="P5" s="38" t="s">
        <v>177</v>
      </c>
      <c r="Q5" s="38" t="s">
        <v>178</v>
      </c>
      <c r="R5" s="38" t="s">
        <v>113</v>
      </c>
      <c r="S5" s="38" t="s">
        <v>114</v>
      </c>
      <c r="T5" s="38" t="s">
        <v>179</v>
      </c>
      <c r="U5" s="38" t="s">
        <v>180</v>
      </c>
      <c r="V5" s="38" t="s">
        <v>165</v>
      </c>
      <c r="W5" s="38" t="s">
        <v>166</v>
      </c>
      <c r="X5" s="38" t="s">
        <v>181</v>
      </c>
      <c r="Y5" s="38" t="s">
        <v>182</v>
      </c>
      <c r="Z5" s="38" t="s">
        <v>115</v>
      </c>
      <c r="AA5" s="38" t="s">
        <v>116</v>
      </c>
      <c r="AB5" s="39">
        <v>1</v>
      </c>
    </row>
    <row r="6" spans="1:28">
      <c r="A6" s="38" t="s">
        <v>145</v>
      </c>
      <c r="B6" s="38" t="s">
        <v>183</v>
      </c>
      <c r="C6" s="38" t="s">
        <v>184</v>
      </c>
      <c r="D6" s="38"/>
      <c r="E6" s="38" t="s">
        <v>185</v>
      </c>
      <c r="F6" s="38" t="s">
        <v>186</v>
      </c>
      <c r="G6" s="38" t="s">
        <v>187</v>
      </c>
      <c r="H6" s="38" t="s">
        <v>188</v>
      </c>
      <c r="I6" s="38" t="s">
        <v>189</v>
      </c>
      <c r="J6" s="38" t="s">
        <v>110</v>
      </c>
      <c r="K6" s="38" t="s">
        <v>111</v>
      </c>
      <c r="L6" s="38" t="s">
        <v>112</v>
      </c>
      <c r="M6" s="38" t="s">
        <v>190</v>
      </c>
      <c r="N6" s="38" t="s">
        <v>191</v>
      </c>
      <c r="O6" s="38" t="s">
        <v>122</v>
      </c>
      <c r="P6" s="38" t="s">
        <v>124</v>
      </c>
      <c r="Q6" s="38" t="s">
        <v>178</v>
      </c>
      <c r="R6" s="38" t="s">
        <v>113</v>
      </c>
      <c r="S6" s="38" t="s">
        <v>114</v>
      </c>
      <c r="T6" s="38" t="s">
        <v>192</v>
      </c>
      <c r="U6" s="38" t="s">
        <v>193</v>
      </c>
      <c r="V6" s="38" t="s">
        <v>194</v>
      </c>
      <c r="W6" s="38" t="s">
        <v>195</v>
      </c>
      <c r="X6" s="38" t="s">
        <v>196</v>
      </c>
      <c r="Y6" s="38" t="s">
        <v>126</v>
      </c>
      <c r="Z6" s="38" t="s">
        <v>115</v>
      </c>
      <c r="AA6" s="38" t="s">
        <v>116</v>
      </c>
      <c r="AB6" s="39">
        <v>1</v>
      </c>
    </row>
    <row r="7" spans="1:28">
      <c r="A7" s="38" t="s">
        <v>145</v>
      </c>
      <c r="B7" s="38" t="s">
        <v>197</v>
      </c>
      <c r="C7" s="38" t="s">
        <v>198</v>
      </c>
      <c r="D7" s="38"/>
      <c r="E7" s="38" t="s">
        <v>199</v>
      </c>
      <c r="F7" s="38" t="s">
        <v>200</v>
      </c>
      <c r="G7" s="38" t="s">
        <v>201</v>
      </c>
      <c r="H7" s="38" t="s">
        <v>202</v>
      </c>
      <c r="I7" s="38" t="s">
        <v>203</v>
      </c>
      <c r="J7" s="38" t="s">
        <v>110</v>
      </c>
      <c r="K7" s="38" t="s">
        <v>111</v>
      </c>
      <c r="L7" s="38" t="s">
        <v>112</v>
      </c>
      <c r="M7" s="38" t="s">
        <v>36</v>
      </c>
      <c r="N7" s="38" t="s">
        <v>153</v>
      </c>
      <c r="O7" s="38" t="s">
        <v>127</v>
      </c>
      <c r="P7" s="38" t="s">
        <v>128</v>
      </c>
      <c r="Q7" s="38" t="s">
        <v>129</v>
      </c>
      <c r="R7" s="38" t="s">
        <v>113</v>
      </c>
      <c r="S7" s="38" t="s">
        <v>114</v>
      </c>
      <c r="T7" s="38" t="s">
        <v>204</v>
      </c>
      <c r="U7" s="38" t="s">
        <v>205</v>
      </c>
      <c r="V7" s="38" t="s">
        <v>130</v>
      </c>
      <c r="W7" s="38" t="s">
        <v>131</v>
      </c>
      <c r="X7" s="38" t="s">
        <v>206</v>
      </c>
      <c r="Y7" s="38" t="s">
        <v>126</v>
      </c>
      <c r="Z7" s="38" t="s">
        <v>115</v>
      </c>
      <c r="AA7" s="38" t="s">
        <v>116</v>
      </c>
      <c r="AB7" s="39">
        <v>1</v>
      </c>
    </row>
    <row r="9" spans="1:28">
      <c r="A9" s="47" t="s">
        <v>95</v>
      </c>
      <c r="B9" s="47"/>
      <c r="C9" s="47"/>
      <c r="D9" s="47"/>
      <c r="E9" s="47"/>
      <c r="F9" s="47"/>
      <c r="G9" s="47"/>
      <c r="H9" s="47"/>
      <c r="I9" s="47"/>
      <c r="J9" s="47"/>
      <c r="K9" s="47"/>
      <c r="L9" s="47"/>
      <c r="M9" s="47"/>
      <c r="N9" s="47"/>
      <c r="O9" s="47"/>
      <c r="P9" s="47"/>
      <c r="Q9" s="47"/>
      <c r="R9" s="47"/>
      <c r="S9" s="47"/>
      <c r="T9" s="47"/>
      <c r="U9" s="47"/>
      <c r="V9" s="47"/>
      <c r="W9" s="47"/>
      <c r="X9" s="47"/>
      <c r="Y9" s="47"/>
      <c r="Z9" s="47"/>
      <c r="AA9" s="47"/>
      <c r="AB9" s="47"/>
    </row>
    <row r="10" spans="1:28">
      <c r="A10" s="37" t="s">
        <v>19</v>
      </c>
      <c r="B10" s="37" t="s">
        <v>96</v>
      </c>
      <c r="C10" s="37" t="s">
        <v>97</v>
      </c>
      <c r="D10" s="37"/>
      <c r="E10" s="37" t="s">
        <v>118</v>
      </c>
      <c r="F10" s="37" t="s">
        <v>119</v>
      </c>
      <c r="G10" s="37" t="s">
        <v>120</v>
      </c>
      <c r="H10" s="37" t="s">
        <v>121</v>
      </c>
      <c r="I10" s="37" t="s">
        <v>21</v>
      </c>
      <c r="J10" s="37" t="s">
        <v>98</v>
      </c>
      <c r="K10" s="37" t="s">
        <v>99</v>
      </c>
      <c r="L10" s="37" t="s">
        <v>100</v>
      </c>
      <c r="M10" s="37" t="s">
        <v>101</v>
      </c>
      <c r="N10" s="37" t="s">
        <v>99</v>
      </c>
      <c r="O10" s="37" t="s">
        <v>102</v>
      </c>
      <c r="P10" s="37" t="s">
        <v>99</v>
      </c>
      <c r="Q10" s="37" t="s">
        <v>103</v>
      </c>
      <c r="R10" s="37" t="s">
        <v>104</v>
      </c>
      <c r="S10" s="37" t="s">
        <v>99</v>
      </c>
      <c r="T10" s="37" t="s">
        <v>105</v>
      </c>
      <c r="U10" s="37" t="s">
        <v>99</v>
      </c>
      <c r="V10" s="37" t="s">
        <v>106</v>
      </c>
      <c r="W10" s="37" t="s">
        <v>99</v>
      </c>
      <c r="X10" s="37" t="s">
        <v>107</v>
      </c>
      <c r="Y10" s="37" t="s">
        <v>108</v>
      </c>
      <c r="Z10" s="37" t="s">
        <v>109</v>
      </c>
      <c r="AA10" s="37" t="s">
        <v>99</v>
      </c>
      <c r="AB10" s="38" t="s">
        <v>14</v>
      </c>
    </row>
    <row r="11" spans="1:28">
      <c r="A11" s="38" t="s">
        <v>216</v>
      </c>
      <c r="B11" s="38" t="s">
        <v>217</v>
      </c>
      <c r="C11" s="38" t="s">
        <v>218</v>
      </c>
      <c r="D11" s="38"/>
      <c r="E11" s="38" t="s">
        <v>219</v>
      </c>
      <c r="F11" s="38" t="s">
        <v>220</v>
      </c>
      <c r="G11" s="38" t="s">
        <v>221</v>
      </c>
      <c r="H11" s="38" t="s">
        <v>222</v>
      </c>
      <c r="I11" s="38" t="s">
        <v>223</v>
      </c>
      <c r="J11" s="38" t="s">
        <v>110</v>
      </c>
      <c r="K11" s="38" t="s">
        <v>111</v>
      </c>
      <c r="L11" s="38" t="s">
        <v>112</v>
      </c>
      <c r="M11" s="38" t="s">
        <v>35</v>
      </c>
      <c r="N11" s="38" t="s">
        <v>224</v>
      </c>
      <c r="O11" s="38" t="s">
        <v>127</v>
      </c>
      <c r="P11" s="38" t="s">
        <v>128</v>
      </c>
      <c r="Q11" s="38" t="s">
        <v>129</v>
      </c>
      <c r="R11" s="38" t="s">
        <v>113</v>
      </c>
      <c r="S11" s="38" t="s">
        <v>114</v>
      </c>
      <c r="T11" s="38" t="s">
        <v>225</v>
      </c>
      <c r="U11" s="38" t="s">
        <v>226</v>
      </c>
      <c r="V11" s="38" t="s">
        <v>130</v>
      </c>
      <c r="W11" s="38" t="s">
        <v>131</v>
      </c>
      <c r="X11" s="38" t="s">
        <v>227</v>
      </c>
      <c r="Y11" s="38" t="s">
        <v>228</v>
      </c>
      <c r="Z11" s="38" t="s">
        <v>115</v>
      </c>
      <c r="AA11" s="38" t="s">
        <v>116</v>
      </c>
      <c r="AB11" s="39">
        <v>1</v>
      </c>
    </row>
    <row r="12" spans="1:28">
      <c r="A12" s="38" t="s">
        <v>216</v>
      </c>
      <c r="B12" s="38" t="s">
        <v>229</v>
      </c>
      <c r="C12" s="38" t="s">
        <v>230</v>
      </c>
      <c r="D12" s="38"/>
      <c r="E12" s="38" t="s">
        <v>231</v>
      </c>
      <c r="F12" s="38" t="s">
        <v>232</v>
      </c>
      <c r="G12" s="38" t="s">
        <v>233</v>
      </c>
      <c r="H12" s="38" t="s">
        <v>122</v>
      </c>
      <c r="I12" s="38" t="s">
        <v>234</v>
      </c>
      <c r="J12" s="38" t="s">
        <v>110</v>
      </c>
      <c r="K12" s="38" t="s">
        <v>111</v>
      </c>
      <c r="L12" s="38" t="s">
        <v>112</v>
      </c>
      <c r="M12" s="38" t="s">
        <v>94</v>
      </c>
      <c r="N12" s="38" t="s">
        <v>235</v>
      </c>
      <c r="O12" s="38" t="s">
        <v>127</v>
      </c>
      <c r="P12" s="38" t="s">
        <v>128</v>
      </c>
      <c r="Q12" s="38" t="s">
        <v>132</v>
      </c>
      <c r="R12" s="38" t="s">
        <v>113</v>
      </c>
      <c r="S12" s="38" t="s">
        <v>114</v>
      </c>
      <c r="T12" s="38" t="s">
        <v>236</v>
      </c>
      <c r="U12" s="38" t="s">
        <v>237</v>
      </c>
      <c r="V12" s="38" t="s">
        <v>238</v>
      </c>
      <c r="W12" s="38" t="s">
        <v>239</v>
      </c>
      <c r="X12" s="38" t="s">
        <v>240</v>
      </c>
      <c r="Y12" s="38" t="s">
        <v>241</v>
      </c>
      <c r="Z12" s="38" t="s">
        <v>115</v>
      </c>
      <c r="AA12" s="38" t="s">
        <v>116</v>
      </c>
      <c r="AB12" s="39">
        <v>1</v>
      </c>
    </row>
    <row r="13" spans="1:28">
      <c r="A13" s="38" t="s">
        <v>216</v>
      </c>
      <c r="B13" s="38" t="s">
        <v>229</v>
      </c>
      <c r="C13" s="38" t="s">
        <v>242</v>
      </c>
      <c r="D13" s="38"/>
      <c r="E13" s="38" t="s">
        <v>243</v>
      </c>
      <c r="F13" s="38" t="s">
        <v>244</v>
      </c>
      <c r="G13" s="38" t="s">
        <v>245</v>
      </c>
      <c r="H13" s="38" t="s">
        <v>122</v>
      </c>
      <c r="I13" s="38" t="s">
        <v>246</v>
      </c>
      <c r="J13" s="38" t="s">
        <v>110</v>
      </c>
      <c r="K13" s="38" t="s">
        <v>111</v>
      </c>
      <c r="L13" s="38" t="s">
        <v>112</v>
      </c>
      <c r="M13" s="38" t="s">
        <v>247</v>
      </c>
      <c r="N13" s="38" t="s">
        <v>248</v>
      </c>
      <c r="O13" s="38" t="s">
        <v>127</v>
      </c>
      <c r="P13" s="38" t="s">
        <v>128</v>
      </c>
      <c r="Q13" s="38" t="s">
        <v>132</v>
      </c>
      <c r="R13" s="38" t="s">
        <v>113</v>
      </c>
      <c r="S13" s="38" t="s">
        <v>114</v>
      </c>
      <c r="T13" s="38" t="s">
        <v>249</v>
      </c>
      <c r="U13" s="38" t="s">
        <v>250</v>
      </c>
      <c r="V13" s="38" t="s">
        <v>251</v>
      </c>
      <c r="W13" s="38" t="s">
        <v>252</v>
      </c>
      <c r="X13" s="38" t="s">
        <v>253</v>
      </c>
      <c r="Y13" s="38" t="s">
        <v>241</v>
      </c>
      <c r="Z13" s="38" t="s">
        <v>115</v>
      </c>
      <c r="AA13" s="38" t="s">
        <v>116</v>
      </c>
      <c r="AB13" s="39">
        <v>1</v>
      </c>
    </row>
    <row r="14" spans="1:28">
      <c r="A14" s="38" t="s">
        <v>216</v>
      </c>
      <c r="B14" s="38" t="s">
        <v>254</v>
      </c>
      <c r="C14" s="38" t="s">
        <v>255</v>
      </c>
      <c r="D14" s="38"/>
      <c r="E14" s="38" t="s">
        <v>256</v>
      </c>
      <c r="F14" s="38" t="s">
        <v>257</v>
      </c>
      <c r="G14" s="38" t="s">
        <v>258</v>
      </c>
      <c r="H14" s="38" t="s">
        <v>259</v>
      </c>
      <c r="I14" s="38" t="s">
        <v>260</v>
      </c>
      <c r="J14" s="38" t="s">
        <v>110</v>
      </c>
      <c r="K14" s="38" t="s">
        <v>111</v>
      </c>
      <c r="L14" s="38" t="s">
        <v>112</v>
      </c>
      <c r="M14" s="38" t="s">
        <v>261</v>
      </c>
      <c r="N14" s="38" t="s">
        <v>262</v>
      </c>
      <c r="O14" s="38" t="s">
        <v>122</v>
      </c>
      <c r="P14" s="38" t="s">
        <v>124</v>
      </c>
      <c r="Q14" s="38" t="s">
        <v>129</v>
      </c>
      <c r="R14" s="38" t="s">
        <v>113</v>
      </c>
      <c r="S14" s="38" t="s">
        <v>114</v>
      </c>
      <c r="T14" s="38" t="s">
        <v>263</v>
      </c>
      <c r="U14" s="38" t="s">
        <v>264</v>
      </c>
      <c r="V14" s="38" t="s">
        <v>130</v>
      </c>
      <c r="W14" s="38" t="s">
        <v>131</v>
      </c>
      <c r="X14" s="38" t="s">
        <v>265</v>
      </c>
      <c r="Y14" s="38" t="s">
        <v>126</v>
      </c>
      <c r="Z14" s="38" t="s">
        <v>115</v>
      </c>
      <c r="AA14" s="38" t="s">
        <v>116</v>
      </c>
      <c r="AB14" s="39">
        <v>2</v>
      </c>
    </row>
    <row r="15" spans="1:28">
      <c r="A15" s="38" t="s">
        <v>216</v>
      </c>
      <c r="B15" s="38" t="s">
        <v>266</v>
      </c>
      <c r="C15" s="38" t="s">
        <v>267</v>
      </c>
      <c r="D15" s="38"/>
      <c r="E15" s="38" t="s">
        <v>268</v>
      </c>
      <c r="F15" s="38" t="s">
        <v>269</v>
      </c>
      <c r="G15" s="38" t="s">
        <v>270</v>
      </c>
      <c r="H15" s="38" t="s">
        <v>122</v>
      </c>
      <c r="I15" s="38" t="s">
        <v>117</v>
      </c>
      <c r="J15" s="38" t="s">
        <v>110</v>
      </c>
      <c r="K15" s="38" t="s">
        <v>111</v>
      </c>
      <c r="L15" s="38" t="s">
        <v>271</v>
      </c>
      <c r="M15" s="38" t="s">
        <v>261</v>
      </c>
      <c r="N15" s="38" t="s">
        <v>262</v>
      </c>
      <c r="O15" s="38" t="s">
        <v>122</v>
      </c>
      <c r="P15" s="38" t="s">
        <v>124</v>
      </c>
      <c r="Q15" s="38" t="s">
        <v>272</v>
      </c>
      <c r="R15" s="38" t="s">
        <v>113</v>
      </c>
      <c r="S15" s="38" t="s">
        <v>114</v>
      </c>
      <c r="T15" s="38" t="s">
        <v>261</v>
      </c>
      <c r="U15" s="38" t="s">
        <v>262</v>
      </c>
      <c r="V15" s="38" t="s">
        <v>130</v>
      </c>
      <c r="W15" s="38" t="s">
        <v>131</v>
      </c>
      <c r="X15" s="38" t="s">
        <v>122</v>
      </c>
      <c r="Y15" s="38" t="s">
        <v>273</v>
      </c>
      <c r="Z15" s="38" t="s">
        <v>115</v>
      </c>
      <c r="AA15" s="38" t="s">
        <v>116</v>
      </c>
      <c r="AB15" s="39">
        <v>1</v>
      </c>
    </row>
    <row r="16" spans="1:28">
      <c r="A16" s="38" t="s">
        <v>216</v>
      </c>
      <c r="B16" s="38" t="s">
        <v>274</v>
      </c>
      <c r="C16" s="38" t="s">
        <v>275</v>
      </c>
      <c r="D16" s="38"/>
      <c r="E16" s="38" t="s">
        <v>276</v>
      </c>
      <c r="F16" s="38" t="s">
        <v>277</v>
      </c>
      <c r="G16" s="38" t="s">
        <v>278</v>
      </c>
      <c r="H16" s="38" t="s">
        <v>279</v>
      </c>
      <c r="I16" s="38" t="s">
        <v>280</v>
      </c>
      <c r="J16" s="38" t="s">
        <v>110</v>
      </c>
      <c r="K16" s="38" t="s">
        <v>111</v>
      </c>
      <c r="L16" s="38" t="s">
        <v>112</v>
      </c>
      <c r="M16" s="38" t="s">
        <v>281</v>
      </c>
      <c r="N16" s="38" t="s">
        <v>282</v>
      </c>
      <c r="O16" s="38" t="s">
        <v>127</v>
      </c>
      <c r="P16" s="38" t="s">
        <v>128</v>
      </c>
      <c r="Q16" s="38" t="s">
        <v>283</v>
      </c>
      <c r="R16" s="38" t="s">
        <v>113</v>
      </c>
      <c r="S16" s="38" t="s">
        <v>114</v>
      </c>
      <c r="T16" s="38" t="s">
        <v>284</v>
      </c>
      <c r="U16" s="38" t="s">
        <v>285</v>
      </c>
      <c r="V16" s="38" t="s">
        <v>286</v>
      </c>
      <c r="W16" s="38" t="s">
        <v>287</v>
      </c>
      <c r="X16" s="38" t="s">
        <v>288</v>
      </c>
      <c r="Y16" s="38" t="s">
        <v>126</v>
      </c>
      <c r="Z16" s="38" t="s">
        <v>115</v>
      </c>
      <c r="AA16" s="38" t="s">
        <v>116</v>
      </c>
      <c r="AB16" s="39">
        <v>1</v>
      </c>
    </row>
    <row r="18" spans="1:28">
      <c r="A18" s="48" t="s">
        <v>95</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c r="A19" s="37" t="s">
        <v>96</v>
      </c>
      <c r="B19" s="37" t="s">
        <v>97</v>
      </c>
      <c r="C19" s="37" t="s">
        <v>118</v>
      </c>
      <c r="D19" s="37"/>
      <c r="E19" s="37" t="s">
        <v>119</v>
      </c>
      <c r="F19" s="37" t="s">
        <v>120</v>
      </c>
      <c r="G19" s="37" t="s">
        <v>121</v>
      </c>
      <c r="H19" s="37" t="s">
        <v>21</v>
      </c>
      <c r="I19" s="37" t="s">
        <v>19</v>
      </c>
      <c r="J19" s="37" t="s">
        <v>98</v>
      </c>
      <c r="K19" s="37" t="s">
        <v>99</v>
      </c>
      <c r="L19" s="37" t="s">
        <v>100</v>
      </c>
      <c r="M19" s="37" t="s">
        <v>101</v>
      </c>
      <c r="N19" s="37" t="s">
        <v>99</v>
      </c>
      <c r="O19" s="37" t="s">
        <v>102</v>
      </c>
      <c r="P19" s="37" t="s">
        <v>99</v>
      </c>
      <c r="Q19" s="37" t="s">
        <v>103</v>
      </c>
      <c r="R19" s="37" t="s">
        <v>104</v>
      </c>
      <c r="S19" s="37" t="s">
        <v>99</v>
      </c>
      <c r="T19" s="37" t="s">
        <v>105</v>
      </c>
      <c r="U19" s="37" t="s">
        <v>99</v>
      </c>
      <c r="V19" s="37" t="s">
        <v>106</v>
      </c>
      <c r="W19" s="37" t="s">
        <v>99</v>
      </c>
      <c r="X19" s="37" t="s">
        <v>107</v>
      </c>
      <c r="Y19" s="37" t="s">
        <v>108</v>
      </c>
      <c r="Z19" s="37" t="s">
        <v>109</v>
      </c>
      <c r="AA19" s="37" t="s">
        <v>99</v>
      </c>
      <c r="AB19" s="38" t="s">
        <v>14</v>
      </c>
    </row>
    <row r="20" spans="1:28">
      <c r="A20" s="38" t="s">
        <v>290</v>
      </c>
      <c r="B20" s="38" t="s">
        <v>291</v>
      </c>
      <c r="C20" s="38" t="s">
        <v>292</v>
      </c>
      <c r="D20" s="38"/>
      <c r="E20" s="38" t="s">
        <v>293</v>
      </c>
      <c r="F20" s="38" t="s">
        <v>294</v>
      </c>
      <c r="G20" s="38" t="s">
        <v>295</v>
      </c>
      <c r="H20" s="38" t="s">
        <v>296</v>
      </c>
      <c r="I20" s="38" t="s">
        <v>297</v>
      </c>
      <c r="J20" s="38" t="s">
        <v>110</v>
      </c>
      <c r="K20" s="38" t="s">
        <v>111</v>
      </c>
      <c r="L20" s="38" t="s">
        <v>271</v>
      </c>
      <c r="M20" s="38" t="s">
        <v>298</v>
      </c>
      <c r="N20" s="38" t="s">
        <v>299</v>
      </c>
      <c r="O20" s="38" t="s">
        <v>127</v>
      </c>
      <c r="P20" s="38" t="s">
        <v>128</v>
      </c>
      <c r="Q20" s="38" t="s">
        <v>129</v>
      </c>
      <c r="R20" s="38" t="s">
        <v>113</v>
      </c>
      <c r="S20" s="38" t="s">
        <v>114</v>
      </c>
      <c r="T20" s="38" t="s">
        <v>300</v>
      </c>
      <c r="U20" s="38" t="s">
        <v>301</v>
      </c>
      <c r="V20" s="38" t="s">
        <v>130</v>
      </c>
      <c r="W20" s="38" t="s">
        <v>131</v>
      </c>
      <c r="X20" s="38" t="s">
        <v>302</v>
      </c>
      <c r="Y20" s="38" t="s">
        <v>126</v>
      </c>
      <c r="Z20" s="38" t="s">
        <v>115</v>
      </c>
      <c r="AA20" s="38" t="s">
        <v>116</v>
      </c>
      <c r="AB20" s="39">
        <v>1</v>
      </c>
    </row>
    <row r="21" spans="1:28">
      <c r="A21" s="38" t="s">
        <v>303</v>
      </c>
      <c r="B21" s="38" t="s">
        <v>304</v>
      </c>
      <c r="C21" s="38" t="s">
        <v>305</v>
      </c>
      <c r="D21" s="38"/>
      <c r="E21" s="38" t="s">
        <v>306</v>
      </c>
      <c r="F21" s="38" t="s">
        <v>307</v>
      </c>
      <c r="G21" s="38" t="s">
        <v>308</v>
      </c>
      <c r="H21" s="38" t="s">
        <v>309</v>
      </c>
      <c r="I21" s="38" t="s">
        <v>297</v>
      </c>
      <c r="J21" s="38" t="s">
        <v>110</v>
      </c>
      <c r="K21" s="38" t="s">
        <v>111</v>
      </c>
      <c r="L21" s="38" t="s">
        <v>112</v>
      </c>
      <c r="M21" s="38" t="s">
        <v>261</v>
      </c>
      <c r="N21" s="38" t="s">
        <v>262</v>
      </c>
      <c r="O21" s="38" t="s">
        <v>122</v>
      </c>
      <c r="P21" s="38" t="s">
        <v>124</v>
      </c>
      <c r="Q21" s="38" t="s">
        <v>129</v>
      </c>
      <c r="R21" s="38" t="s">
        <v>113</v>
      </c>
      <c r="S21" s="38" t="s">
        <v>114</v>
      </c>
      <c r="T21" s="38" t="s">
        <v>263</v>
      </c>
      <c r="U21" s="38" t="s">
        <v>264</v>
      </c>
      <c r="V21" s="38" t="s">
        <v>130</v>
      </c>
      <c r="W21" s="38" t="s">
        <v>131</v>
      </c>
      <c r="X21" s="38" t="s">
        <v>310</v>
      </c>
      <c r="Y21" s="38" t="s">
        <v>126</v>
      </c>
      <c r="Z21" s="38" t="s">
        <v>115</v>
      </c>
      <c r="AA21" s="38" t="s">
        <v>116</v>
      </c>
      <c r="AB21" s="39">
        <v>2</v>
      </c>
    </row>
    <row r="22" spans="1:28">
      <c r="A22" s="38" t="s">
        <v>303</v>
      </c>
      <c r="B22" s="38" t="s">
        <v>311</v>
      </c>
      <c r="C22" s="38" t="s">
        <v>312</v>
      </c>
      <c r="D22" s="38"/>
      <c r="E22" s="38" t="s">
        <v>313</v>
      </c>
      <c r="F22" s="38" t="s">
        <v>314</v>
      </c>
      <c r="G22" s="38" t="s">
        <v>315</v>
      </c>
      <c r="H22" s="38" t="s">
        <v>316</v>
      </c>
      <c r="I22" s="38" t="s">
        <v>297</v>
      </c>
      <c r="J22" s="38" t="s">
        <v>110</v>
      </c>
      <c r="K22" s="38" t="s">
        <v>111</v>
      </c>
      <c r="L22" s="38" t="s">
        <v>112</v>
      </c>
      <c r="M22" s="38" t="s">
        <v>261</v>
      </c>
      <c r="N22" s="38" t="s">
        <v>262</v>
      </c>
      <c r="O22" s="38" t="s">
        <v>122</v>
      </c>
      <c r="P22" s="38" t="s">
        <v>124</v>
      </c>
      <c r="Q22" s="38" t="s">
        <v>129</v>
      </c>
      <c r="R22" s="38" t="s">
        <v>113</v>
      </c>
      <c r="S22" s="38" t="s">
        <v>114</v>
      </c>
      <c r="T22" s="38" t="s">
        <v>263</v>
      </c>
      <c r="U22" s="38" t="s">
        <v>264</v>
      </c>
      <c r="V22" s="38" t="s">
        <v>130</v>
      </c>
      <c r="W22" s="38" t="s">
        <v>131</v>
      </c>
      <c r="X22" s="38" t="s">
        <v>317</v>
      </c>
      <c r="Y22" s="38" t="s">
        <v>126</v>
      </c>
      <c r="Z22" s="38" t="s">
        <v>115</v>
      </c>
      <c r="AA22" s="38" t="s">
        <v>116</v>
      </c>
      <c r="AB22" s="39">
        <v>2</v>
      </c>
    </row>
    <row r="23" spans="1:28">
      <c r="A23" s="38" t="s">
        <v>318</v>
      </c>
      <c r="B23" s="38" t="s">
        <v>319</v>
      </c>
      <c r="C23" s="38" t="s">
        <v>320</v>
      </c>
      <c r="D23" s="38"/>
      <c r="E23" s="38" t="s">
        <v>321</v>
      </c>
      <c r="F23" s="38" t="s">
        <v>322</v>
      </c>
      <c r="G23" s="38" t="s">
        <v>323</v>
      </c>
      <c r="H23" s="38" t="s">
        <v>324</v>
      </c>
      <c r="I23" s="38" t="s">
        <v>297</v>
      </c>
      <c r="J23" s="38" t="s">
        <v>110</v>
      </c>
      <c r="K23" s="38" t="s">
        <v>111</v>
      </c>
      <c r="L23" s="38" t="s">
        <v>112</v>
      </c>
      <c r="M23" s="38" t="s">
        <v>261</v>
      </c>
      <c r="N23" s="38" t="s">
        <v>262</v>
      </c>
      <c r="O23" s="38" t="s">
        <v>122</v>
      </c>
      <c r="P23" s="38" t="s">
        <v>124</v>
      </c>
      <c r="Q23" s="38" t="s">
        <v>129</v>
      </c>
      <c r="R23" s="38" t="s">
        <v>113</v>
      </c>
      <c r="S23" s="38" t="s">
        <v>114</v>
      </c>
      <c r="T23" s="38" t="s">
        <v>263</v>
      </c>
      <c r="U23" s="38" t="s">
        <v>264</v>
      </c>
      <c r="V23" s="38" t="s">
        <v>130</v>
      </c>
      <c r="W23" s="38" t="s">
        <v>131</v>
      </c>
      <c r="X23" s="38" t="s">
        <v>317</v>
      </c>
      <c r="Y23" s="38" t="s">
        <v>126</v>
      </c>
      <c r="Z23" s="38" t="s">
        <v>115</v>
      </c>
      <c r="AA23" s="38" t="s">
        <v>116</v>
      </c>
      <c r="AB23" s="39">
        <v>1</v>
      </c>
    </row>
    <row r="24" spans="1:28">
      <c r="A24" s="38" t="s">
        <v>325</v>
      </c>
      <c r="B24" s="38" t="s">
        <v>326</v>
      </c>
      <c r="C24" s="38" t="s">
        <v>327</v>
      </c>
      <c r="D24" s="38"/>
      <c r="E24" s="38" t="s">
        <v>328</v>
      </c>
      <c r="F24" s="38" t="s">
        <v>122</v>
      </c>
      <c r="G24" s="38" t="s">
        <v>122</v>
      </c>
      <c r="H24" s="38" t="s">
        <v>329</v>
      </c>
      <c r="I24" s="38" t="s">
        <v>297</v>
      </c>
      <c r="J24" s="38" t="s">
        <v>110</v>
      </c>
      <c r="K24" s="38" t="s">
        <v>111</v>
      </c>
      <c r="L24" s="38" t="s">
        <v>112</v>
      </c>
      <c r="M24" s="38" t="s">
        <v>330</v>
      </c>
      <c r="N24" s="38" t="s">
        <v>331</v>
      </c>
      <c r="O24" s="38" t="s">
        <v>127</v>
      </c>
      <c r="P24" s="38" t="s">
        <v>128</v>
      </c>
      <c r="Q24" s="38" t="s">
        <v>332</v>
      </c>
      <c r="R24" s="38" t="s">
        <v>113</v>
      </c>
      <c r="S24" s="38" t="s">
        <v>114</v>
      </c>
      <c r="T24" s="38" t="s">
        <v>333</v>
      </c>
      <c r="U24" s="38" t="s">
        <v>334</v>
      </c>
      <c r="V24" s="38" t="s">
        <v>335</v>
      </c>
      <c r="W24" s="38" t="s">
        <v>336</v>
      </c>
      <c r="X24" s="38" t="s">
        <v>337</v>
      </c>
      <c r="Y24" s="38" t="s">
        <v>241</v>
      </c>
      <c r="Z24" s="38" t="s">
        <v>115</v>
      </c>
      <c r="AA24" s="38" t="s">
        <v>116</v>
      </c>
      <c r="AB24" s="39">
        <v>1</v>
      </c>
    </row>
    <row r="26" spans="1:28">
      <c r="A26" s="49" t="s">
        <v>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row>
    <row r="27" spans="1:28">
      <c r="A27" s="37" t="s">
        <v>19</v>
      </c>
      <c r="B27" s="37" t="s">
        <v>96</v>
      </c>
      <c r="C27" s="37" t="s">
        <v>97</v>
      </c>
      <c r="D27" s="37"/>
      <c r="E27" s="37" t="s">
        <v>118</v>
      </c>
      <c r="F27" s="37" t="s">
        <v>119</v>
      </c>
      <c r="G27" s="37" t="s">
        <v>120</v>
      </c>
      <c r="H27" s="37" t="s">
        <v>121</v>
      </c>
      <c r="I27" s="37" t="s">
        <v>21</v>
      </c>
      <c r="J27" s="37" t="s">
        <v>98</v>
      </c>
      <c r="K27" s="37" t="s">
        <v>99</v>
      </c>
      <c r="L27" s="37" t="s">
        <v>100</v>
      </c>
      <c r="M27" s="37" t="s">
        <v>101</v>
      </c>
      <c r="N27" s="37" t="s">
        <v>99</v>
      </c>
      <c r="O27" s="37" t="s">
        <v>102</v>
      </c>
      <c r="P27" s="37" t="s">
        <v>99</v>
      </c>
      <c r="Q27" s="37" t="s">
        <v>103</v>
      </c>
      <c r="R27" s="37" t="s">
        <v>104</v>
      </c>
      <c r="S27" s="37" t="s">
        <v>99</v>
      </c>
      <c r="T27" s="37" t="s">
        <v>105</v>
      </c>
      <c r="U27" s="37" t="s">
        <v>99</v>
      </c>
      <c r="V27" s="37" t="s">
        <v>106</v>
      </c>
      <c r="W27" s="37" t="s">
        <v>99</v>
      </c>
      <c r="X27" s="37" t="s">
        <v>107</v>
      </c>
      <c r="Y27" s="37" t="s">
        <v>108</v>
      </c>
      <c r="Z27" s="37" t="s">
        <v>109</v>
      </c>
      <c r="AA27" s="37" t="s">
        <v>99</v>
      </c>
      <c r="AB27" s="38" t="s">
        <v>14</v>
      </c>
    </row>
    <row r="28" spans="1:28">
      <c r="A28" s="38" t="s">
        <v>297</v>
      </c>
      <c r="B28" s="38" t="s">
        <v>303</v>
      </c>
      <c r="C28" s="38" t="s">
        <v>304</v>
      </c>
      <c r="D28" s="38"/>
      <c r="E28" s="38" t="s">
        <v>305</v>
      </c>
      <c r="F28" s="38" t="s">
        <v>306</v>
      </c>
      <c r="G28" s="38" t="s">
        <v>307</v>
      </c>
      <c r="H28" s="38" t="s">
        <v>308</v>
      </c>
      <c r="I28" s="38" t="s">
        <v>338</v>
      </c>
      <c r="J28" s="38" t="s">
        <v>110</v>
      </c>
      <c r="K28" s="38" t="s">
        <v>111</v>
      </c>
      <c r="L28" s="38" t="s">
        <v>112</v>
      </c>
      <c r="M28" s="38" t="s">
        <v>261</v>
      </c>
      <c r="N28" s="38" t="s">
        <v>262</v>
      </c>
      <c r="O28" s="38" t="s">
        <v>122</v>
      </c>
      <c r="P28" s="38" t="s">
        <v>124</v>
      </c>
      <c r="Q28" s="38" t="s">
        <v>129</v>
      </c>
      <c r="R28" s="38" t="s">
        <v>113</v>
      </c>
      <c r="S28" s="38" t="s">
        <v>114</v>
      </c>
      <c r="T28" s="38" t="s">
        <v>263</v>
      </c>
      <c r="U28" s="38" t="s">
        <v>264</v>
      </c>
      <c r="V28" s="38" t="s">
        <v>130</v>
      </c>
      <c r="W28" s="38" t="s">
        <v>131</v>
      </c>
      <c r="X28" s="38" t="s">
        <v>310</v>
      </c>
      <c r="Y28" s="38" t="s">
        <v>126</v>
      </c>
      <c r="Z28" s="38" t="s">
        <v>115</v>
      </c>
      <c r="AA28" s="38" t="s">
        <v>116</v>
      </c>
      <c r="AB28" s="39">
        <v>2</v>
      </c>
    </row>
    <row r="29" spans="1:28">
      <c r="A29" s="38" t="s">
        <v>297</v>
      </c>
      <c r="B29" s="38" t="s">
        <v>303</v>
      </c>
      <c r="C29" s="38" t="s">
        <v>311</v>
      </c>
      <c r="D29" s="38"/>
      <c r="E29" s="38" t="s">
        <v>312</v>
      </c>
      <c r="F29" s="38" t="s">
        <v>313</v>
      </c>
      <c r="G29" s="38" t="s">
        <v>314</v>
      </c>
      <c r="H29" s="38" t="s">
        <v>315</v>
      </c>
      <c r="I29" s="38" t="s">
        <v>316</v>
      </c>
      <c r="J29" s="38" t="s">
        <v>110</v>
      </c>
      <c r="K29" s="38" t="s">
        <v>111</v>
      </c>
      <c r="L29" s="38" t="s">
        <v>112</v>
      </c>
      <c r="M29" s="38" t="s">
        <v>261</v>
      </c>
      <c r="N29" s="38" t="s">
        <v>262</v>
      </c>
      <c r="O29" s="38" t="s">
        <v>122</v>
      </c>
      <c r="P29" s="38" t="s">
        <v>124</v>
      </c>
      <c r="Q29" s="38" t="s">
        <v>129</v>
      </c>
      <c r="R29" s="38" t="s">
        <v>113</v>
      </c>
      <c r="S29" s="38" t="s">
        <v>114</v>
      </c>
      <c r="T29" s="38" t="s">
        <v>263</v>
      </c>
      <c r="U29" s="38" t="s">
        <v>264</v>
      </c>
      <c r="V29" s="38" t="s">
        <v>130</v>
      </c>
      <c r="W29" s="38" t="s">
        <v>131</v>
      </c>
      <c r="X29" s="38" t="s">
        <v>317</v>
      </c>
      <c r="Y29" s="38" t="s">
        <v>126</v>
      </c>
      <c r="Z29" s="38" t="s">
        <v>115</v>
      </c>
      <c r="AA29" s="38" t="s">
        <v>116</v>
      </c>
      <c r="AB29" s="39">
        <v>2</v>
      </c>
    </row>
    <row r="30" spans="1:28">
      <c r="A30" s="38" t="s">
        <v>297</v>
      </c>
      <c r="B30" s="38" t="s">
        <v>318</v>
      </c>
      <c r="C30" s="38" t="s">
        <v>319</v>
      </c>
      <c r="D30" s="38"/>
      <c r="E30" s="38" t="s">
        <v>320</v>
      </c>
      <c r="F30" s="38" t="s">
        <v>321</v>
      </c>
      <c r="G30" s="38" t="s">
        <v>322</v>
      </c>
      <c r="H30" s="38" t="s">
        <v>323</v>
      </c>
      <c r="I30" s="38" t="s">
        <v>324</v>
      </c>
      <c r="J30" s="38" t="s">
        <v>110</v>
      </c>
      <c r="K30" s="38" t="s">
        <v>111</v>
      </c>
      <c r="L30" s="38" t="s">
        <v>112</v>
      </c>
      <c r="M30" s="38" t="s">
        <v>261</v>
      </c>
      <c r="N30" s="38" t="s">
        <v>262</v>
      </c>
      <c r="O30" s="38" t="s">
        <v>122</v>
      </c>
      <c r="P30" s="38" t="s">
        <v>124</v>
      </c>
      <c r="Q30" s="38" t="s">
        <v>129</v>
      </c>
      <c r="R30" s="38" t="s">
        <v>113</v>
      </c>
      <c r="S30" s="38" t="s">
        <v>114</v>
      </c>
      <c r="T30" s="38" t="s">
        <v>263</v>
      </c>
      <c r="U30" s="38" t="s">
        <v>264</v>
      </c>
      <c r="V30" s="38" t="s">
        <v>130</v>
      </c>
      <c r="W30" s="38" t="s">
        <v>131</v>
      </c>
      <c r="X30" s="38" t="s">
        <v>317</v>
      </c>
      <c r="Y30" s="38" t="s">
        <v>126</v>
      </c>
      <c r="Z30" s="38" t="s">
        <v>115</v>
      </c>
      <c r="AA30" s="38" t="s">
        <v>116</v>
      </c>
      <c r="AB30" s="39">
        <v>1</v>
      </c>
    </row>
    <row r="31" spans="1:28">
      <c r="A31" s="38" t="s">
        <v>297</v>
      </c>
      <c r="B31" s="38" t="s">
        <v>325</v>
      </c>
      <c r="C31" s="38" t="s">
        <v>326</v>
      </c>
      <c r="D31" s="38"/>
      <c r="E31" s="38" t="s">
        <v>327</v>
      </c>
      <c r="F31" s="38" t="s">
        <v>328</v>
      </c>
      <c r="G31" s="38" t="s">
        <v>122</v>
      </c>
      <c r="H31" s="38" t="s">
        <v>122</v>
      </c>
      <c r="I31" s="38" t="s">
        <v>329</v>
      </c>
      <c r="J31" s="38" t="s">
        <v>110</v>
      </c>
      <c r="K31" s="38" t="s">
        <v>111</v>
      </c>
      <c r="L31" s="38" t="s">
        <v>112</v>
      </c>
      <c r="M31" s="38" t="s">
        <v>330</v>
      </c>
      <c r="N31" s="38" t="s">
        <v>331</v>
      </c>
      <c r="O31" s="38" t="s">
        <v>127</v>
      </c>
      <c r="P31" s="38" t="s">
        <v>128</v>
      </c>
      <c r="Q31" s="38" t="s">
        <v>332</v>
      </c>
      <c r="R31" s="38" t="s">
        <v>113</v>
      </c>
      <c r="S31" s="38" t="s">
        <v>114</v>
      </c>
      <c r="T31" s="38" t="s">
        <v>333</v>
      </c>
      <c r="U31" s="38" t="s">
        <v>334</v>
      </c>
      <c r="V31" s="38" t="s">
        <v>335</v>
      </c>
      <c r="W31" s="38" t="s">
        <v>336</v>
      </c>
      <c r="X31" s="38" t="s">
        <v>337</v>
      </c>
      <c r="Y31" s="38" t="s">
        <v>241</v>
      </c>
      <c r="Z31" s="38" t="s">
        <v>115</v>
      </c>
      <c r="AA31" s="38" t="s">
        <v>116</v>
      </c>
      <c r="AB31" s="39">
        <v>1</v>
      </c>
    </row>
    <row r="32" spans="1:28">
      <c r="A32" s="38" t="s">
        <v>297</v>
      </c>
      <c r="B32" s="38" t="s">
        <v>339</v>
      </c>
      <c r="C32" s="38" t="s">
        <v>340</v>
      </c>
      <c r="D32" s="38"/>
      <c r="E32" s="38" t="s">
        <v>341</v>
      </c>
      <c r="F32" s="38" t="s">
        <v>342</v>
      </c>
      <c r="G32" s="38" t="s">
        <v>187</v>
      </c>
      <c r="H32" s="38" t="s">
        <v>188</v>
      </c>
      <c r="I32" s="38" t="s">
        <v>189</v>
      </c>
      <c r="J32" s="38" t="s">
        <v>110</v>
      </c>
      <c r="K32" s="38" t="s">
        <v>111</v>
      </c>
      <c r="L32" s="38" t="s">
        <v>271</v>
      </c>
      <c r="M32" s="38" t="s">
        <v>190</v>
      </c>
      <c r="N32" s="38" t="s">
        <v>191</v>
      </c>
      <c r="O32" s="38" t="s">
        <v>122</v>
      </c>
      <c r="P32" s="38" t="s">
        <v>124</v>
      </c>
      <c r="Q32" s="38" t="s">
        <v>178</v>
      </c>
      <c r="R32" s="38" t="s">
        <v>113</v>
      </c>
      <c r="S32" s="38" t="s">
        <v>114</v>
      </c>
      <c r="T32" s="38" t="s">
        <v>192</v>
      </c>
      <c r="U32" s="38" t="s">
        <v>193</v>
      </c>
      <c r="V32" s="38" t="s">
        <v>194</v>
      </c>
      <c r="W32" s="38" t="s">
        <v>195</v>
      </c>
      <c r="X32" s="38" t="s">
        <v>343</v>
      </c>
      <c r="Y32" s="38" t="s">
        <v>126</v>
      </c>
      <c r="Z32" s="38" t="s">
        <v>115</v>
      </c>
      <c r="AA32" s="38" t="s">
        <v>116</v>
      </c>
      <c r="AB32" s="39">
        <v>1</v>
      </c>
    </row>
    <row r="33" spans="1:28">
      <c r="A33" s="38" t="s">
        <v>297</v>
      </c>
      <c r="B33" s="38" t="s">
        <v>344</v>
      </c>
      <c r="C33" s="38" t="s">
        <v>345</v>
      </c>
      <c r="D33" s="38"/>
      <c r="E33" s="38" t="s">
        <v>346</v>
      </c>
      <c r="F33" s="38" t="s">
        <v>347</v>
      </c>
      <c r="G33" s="38" t="s">
        <v>348</v>
      </c>
      <c r="H33" s="38" t="s">
        <v>349</v>
      </c>
      <c r="I33" s="38" t="s">
        <v>350</v>
      </c>
      <c r="J33" s="38" t="s">
        <v>110</v>
      </c>
      <c r="K33" s="38" t="s">
        <v>111</v>
      </c>
      <c r="L33" s="38" t="s">
        <v>112</v>
      </c>
      <c r="M33" s="38" t="s">
        <v>261</v>
      </c>
      <c r="N33" s="38" t="s">
        <v>262</v>
      </c>
      <c r="O33" s="38" t="s">
        <v>122</v>
      </c>
      <c r="P33" s="38" t="s">
        <v>124</v>
      </c>
      <c r="Q33" s="38" t="s">
        <v>129</v>
      </c>
      <c r="R33" s="38" t="s">
        <v>113</v>
      </c>
      <c r="S33" s="38" t="s">
        <v>114</v>
      </c>
      <c r="T33" s="38" t="s">
        <v>263</v>
      </c>
      <c r="U33" s="38" t="s">
        <v>264</v>
      </c>
      <c r="V33" s="38" t="s">
        <v>130</v>
      </c>
      <c r="W33" s="38" t="s">
        <v>131</v>
      </c>
      <c r="X33" s="38" t="s">
        <v>317</v>
      </c>
      <c r="Y33" s="38" t="s">
        <v>126</v>
      </c>
      <c r="Z33" s="38" t="s">
        <v>115</v>
      </c>
      <c r="AA33" s="38" t="s">
        <v>116</v>
      </c>
      <c r="AB33" s="39">
        <v>2</v>
      </c>
    </row>
    <row r="34" spans="1:28">
      <c r="A34" s="38" t="s">
        <v>297</v>
      </c>
      <c r="B34" s="38" t="s">
        <v>351</v>
      </c>
      <c r="C34" s="38" t="s">
        <v>352</v>
      </c>
      <c r="D34" s="38"/>
      <c r="E34" s="38" t="s">
        <v>353</v>
      </c>
      <c r="F34" s="38" t="s">
        <v>354</v>
      </c>
      <c r="G34" s="38" t="s">
        <v>355</v>
      </c>
      <c r="H34" s="38" t="s">
        <v>356</v>
      </c>
      <c r="I34" s="38" t="s">
        <v>357</v>
      </c>
      <c r="J34" s="38" t="s">
        <v>110</v>
      </c>
      <c r="K34" s="38" t="s">
        <v>111</v>
      </c>
      <c r="L34" s="38" t="s">
        <v>112</v>
      </c>
      <c r="M34" s="38" t="s">
        <v>358</v>
      </c>
      <c r="N34" s="38" t="s">
        <v>359</v>
      </c>
      <c r="O34" s="38" t="s">
        <v>127</v>
      </c>
      <c r="P34" s="38" t="s">
        <v>128</v>
      </c>
      <c r="Q34" s="38" t="s">
        <v>360</v>
      </c>
      <c r="R34" s="38" t="s">
        <v>113</v>
      </c>
      <c r="S34" s="38" t="s">
        <v>114</v>
      </c>
      <c r="T34" s="38" t="s">
        <v>361</v>
      </c>
      <c r="U34" s="38" t="s">
        <v>362</v>
      </c>
      <c r="V34" s="38" t="s">
        <v>238</v>
      </c>
      <c r="W34" s="38" t="s">
        <v>239</v>
      </c>
      <c r="X34" s="38" t="s">
        <v>363</v>
      </c>
      <c r="Y34" s="38" t="s">
        <v>126</v>
      </c>
      <c r="Z34" s="38" t="s">
        <v>115</v>
      </c>
      <c r="AA34" s="38" t="s">
        <v>116</v>
      </c>
      <c r="AB34" s="39">
        <v>1</v>
      </c>
    </row>
    <row r="36" spans="1:28">
      <c r="A36" s="50" t="s">
        <v>95</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row>
    <row r="37" spans="1:28">
      <c r="A37" s="51" t="s">
        <v>19</v>
      </c>
      <c r="B37" s="51" t="s">
        <v>96</v>
      </c>
      <c r="C37" s="51" t="s">
        <v>97</v>
      </c>
      <c r="D37" s="51"/>
      <c r="E37" s="51" t="s">
        <v>118</v>
      </c>
      <c r="F37" s="51" t="s">
        <v>119</v>
      </c>
      <c r="G37" s="51" t="s">
        <v>120</v>
      </c>
      <c r="H37" s="51" t="s">
        <v>121</v>
      </c>
      <c r="I37" s="51" t="s">
        <v>21</v>
      </c>
      <c r="J37" s="51" t="s">
        <v>98</v>
      </c>
      <c r="K37" s="51" t="s">
        <v>99</v>
      </c>
      <c r="L37" s="51" t="s">
        <v>100</v>
      </c>
      <c r="M37" s="51" t="s">
        <v>101</v>
      </c>
      <c r="N37" s="51" t="s">
        <v>99</v>
      </c>
      <c r="O37" s="51" t="s">
        <v>102</v>
      </c>
      <c r="P37" s="51" t="s">
        <v>99</v>
      </c>
      <c r="Q37" s="51" t="s">
        <v>103</v>
      </c>
      <c r="R37" s="51" t="s">
        <v>104</v>
      </c>
      <c r="S37" s="51" t="s">
        <v>99</v>
      </c>
      <c r="T37" s="51" t="s">
        <v>105</v>
      </c>
      <c r="U37" s="51" t="s">
        <v>99</v>
      </c>
      <c r="V37" s="51" t="s">
        <v>106</v>
      </c>
      <c r="W37" s="51" t="s">
        <v>99</v>
      </c>
      <c r="X37" s="51" t="s">
        <v>107</v>
      </c>
      <c r="Y37" s="51" t="s">
        <v>108</v>
      </c>
      <c r="Z37" s="51" t="s">
        <v>109</v>
      </c>
      <c r="AA37" s="51" t="s">
        <v>99</v>
      </c>
      <c r="AB37" s="52" t="s">
        <v>14</v>
      </c>
    </row>
    <row r="38" spans="1:28">
      <c r="A38" s="52" t="s">
        <v>364</v>
      </c>
      <c r="B38" s="52" t="s">
        <v>365</v>
      </c>
      <c r="C38" s="52" t="s">
        <v>366</v>
      </c>
      <c r="D38" s="52"/>
      <c r="E38" s="52" t="s">
        <v>367</v>
      </c>
      <c r="F38" s="52" t="s">
        <v>368</v>
      </c>
      <c r="G38" s="52" t="s">
        <v>369</v>
      </c>
      <c r="H38" s="52" t="s">
        <v>370</v>
      </c>
      <c r="I38" s="52" t="s">
        <v>371</v>
      </c>
      <c r="J38" s="52" t="s">
        <v>110</v>
      </c>
      <c r="K38" s="52" t="s">
        <v>111</v>
      </c>
      <c r="L38" s="52" t="s">
        <v>112</v>
      </c>
      <c r="M38" s="52" t="s">
        <v>372</v>
      </c>
      <c r="N38" s="52" t="s">
        <v>373</v>
      </c>
      <c r="O38" s="52" t="s">
        <v>127</v>
      </c>
      <c r="P38" s="52" t="s">
        <v>128</v>
      </c>
      <c r="Q38" s="52" t="s">
        <v>129</v>
      </c>
      <c r="R38" s="52" t="s">
        <v>113</v>
      </c>
      <c r="S38" s="52" t="s">
        <v>114</v>
      </c>
      <c r="T38" s="52" t="s">
        <v>236</v>
      </c>
      <c r="U38" s="52" t="s">
        <v>237</v>
      </c>
      <c r="V38" s="52" t="s">
        <v>238</v>
      </c>
      <c r="W38" s="52" t="s">
        <v>239</v>
      </c>
      <c r="X38" s="52" t="s">
        <v>374</v>
      </c>
      <c r="Y38" s="52" t="s">
        <v>126</v>
      </c>
      <c r="Z38" s="52" t="s">
        <v>115</v>
      </c>
      <c r="AA38" s="52" t="s">
        <v>116</v>
      </c>
      <c r="AB38" s="39">
        <v>1</v>
      </c>
    </row>
    <row r="39" spans="1:28">
      <c r="A39" s="52" t="s">
        <v>364</v>
      </c>
      <c r="B39" s="52" t="s">
        <v>365</v>
      </c>
      <c r="C39" s="52" t="s">
        <v>375</v>
      </c>
      <c r="D39" s="52"/>
      <c r="E39" s="52" t="s">
        <v>376</v>
      </c>
      <c r="F39" s="52" t="s">
        <v>377</v>
      </c>
      <c r="G39" s="52" t="s">
        <v>378</v>
      </c>
      <c r="H39" s="52" t="s">
        <v>379</v>
      </c>
      <c r="I39" s="52" t="s">
        <v>380</v>
      </c>
      <c r="J39" s="52" t="s">
        <v>110</v>
      </c>
      <c r="K39" s="52" t="s">
        <v>111</v>
      </c>
      <c r="L39" s="52" t="s">
        <v>112</v>
      </c>
      <c r="M39" s="52" t="s">
        <v>372</v>
      </c>
      <c r="N39" s="52" t="s">
        <v>373</v>
      </c>
      <c r="O39" s="52" t="s">
        <v>127</v>
      </c>
      <c r="P39" s="52" t="s">
        <v>128</v>
      </c>
      <c r="Q39" s="52" t="s">
        <v>360</v>
      </c>
      <c r="R39" s="52" t="s">
        <v>113</v>
      </c>
      <c r="S39" s="52" t="s">
        <v>114</v>
      </c>
      <c r="T39" s="52" t="s">
        <v>361</v>
      </c>
      <c r="U39" s="52" t="s">
        <v>362</v>
      </c>
      <c r="V39" s="52" t="s">
        <v>238</v>
      </c>
      <c r="W39" s="52" t="s">
        <v>239</v>
      </c>
      <c r="X39" s="52" t="s">
        <v>381</v>
      </c>
      <c r="Y39" s="52" t="s">
        <v>382</v>
      </c>
      <c r="Z39" s="52" t="s">
        <v>115</v>
      </c>
      <c r="AA39" s="52" t="s">
        <v>116</v>
      </c>
      <c r="AB39" s="39">
        <v>1</v>
      </c>
    </row>
    <row r="40" spans="1:28">
      <c r="A40" s="52" t="s">
        <v>364</v>
      </c>
      <c r="B40" s="52" t="s">
        <v>395</v>
      </c>
      <c r="C40" s="52" t="s">
        <v>396</v>
      </c>
      <c r="D40" s="52"/>
      <c r="E40" s="52" t="s">
        <v>397</v>
      </c>
      <c r="F40" s="52" t="s">
        <v>398</v>
      </c>
      <c r="G40" s="52" t="s">
        <v>399</v>
      </c>
      <c r="H40" s="52" t="s">
        <v>400</v>
      </c>
      <c r="I40" s="52" t="s">
        <v>401</v>
      </c>
      <c r="J40" s="52" t="s">
        <v>110</v>
      </c>
      <c r="K40" s="52" t="s">
        <v>111</v>
      </c>
      <c r="L40" s="52" t="s">
        <v>112</v>
      </c>
      <c r="M40" s="52" t="s">
        <v>402</v>
      </c>
      <c r="N40" s="52" t="s">
        <v>403</v>
      </c>
      <c r="O40" s="52" t="s">
        <v>122</v>
      </c>
      <c r="P40" s="52" t="s">
        <v>124</v>
      </c>
      <c r="Q40" s="52" t="s">
        <v>178</v>
      </c>
      <c r="R40" s="52" t="s">
        <v>113</v>
      </c>
      <c r="S40" s="52" t="s">
        <v>114</v>
      </c>
      <c r="T40" s="52" t="s">
        <v>404</v>
      </c>
      <c r="U40" s="52" t="s">
        <v>405</v>
      </c>
      <c r="V40" s="52" t="s">
        <v>406</v>
      </c>
      <c r="W40" s="52" t="s">
        <v>407</v>
      </c>
      <c r="X40" s="52" t="s">
        <v>408</v>
      </c>
      <c r="Y40" s="52" t="s">
        <v>409</v>
      </c>
      <c r="Z40" s="52" t="s">
        <v>115</v>
      </c>
      <c r="AA40" s="52" t="s">
        <v>116</v>
      </c>
      <c r="AB40" s="39">
        <v>1</v>
      </c>
    </row>
    <row r="41" spans="1:28">
      <c r="A41" s="52" t="s">
        <v>364</v>
      </c>
      <c r="B41" s="52" t="s">
        <v>383</v>
      </c>
      <c r="C41" s="52" t="s">
        <v>384</v>
      </c>
      <c r="D41" s="52"/>
      <c r="E41" s="52" t="s">
        <v>385</v>
      </c>
      <c r="F41" s="52" t="s">
        <v>386</v>
      </c>
      <c r="G41" s="52" t="s">
        <v>387</v>
      </c>
      <c r="H41" s="52" t="s">
        <v>388</v>
      </c>
      <c r="I41" s="52" t="s">
        <v>389</v>
      </c>
      <c r="J41" s="52" t="s">
        <v>110</v>
      </c>
      <c r="K41" s="52" t="s">
        <v>111</v>
      </c>
      <c r="L41" s="52" t="s">
        <v>112</v>
      </c>
      <c r="M41" s="52" t="s">
        <v>390</v>
      </c>
      <c r="N41" s="52" t="s">
        <v>391</v>
      </c>
      <c r="O41" s="52" t="s">
        <v>122</v>
      </c>
      <c r="P41" s="52" t="s">
        <v>124</v>
      </c>
      <c r="Q41" s="52" t="s">
        <v>129</v>
      </c>
      <c r="R41" s="52" t="s">
        <v>113</v>
      </c>
      <c r="S41" s="52" t="s">
        <v>114</v>
      </c>
      <c r="T41" s="52" t="s">
        <v>392</v>
      </c>
      <c r="U41" s="52" t="s">
        <v>393</v>
      </c>
      <c r="V41" s="52" t="s">
        <v>130</v>
      </c>
      <c r="W41" s="52" t="s">
        <v>131</v>
      </c>
      <c r="X41" s="52" t="s">
        <v>394</v>
      </c>
      <c r="Y41" s="52" t="s">
        <v>126</v>
      </c>
      <c r="Z41" s="52" t="s">
        <v>115</v>
      </c>
      <c r="AA41" s="52" t="s">
        <v>116</v>
      </c>
      <c r="AB41" s="39">
        <v>1</v>
      </c>
    </row>
    <row r="42" spans="1:28">
      <c r="A42" s="52" t="s">
        <v>364</v>
      </c>
      <c r="B42" s="52" t="s">
        <v>410</v>
      </c>
      <c r="C42" s="52" t="s">
        <v>411</v>
      </c>
      <c r="D42" s="52"/>
      <c r="E42" s="52" t="s">
        <v>412</v>
      </c>
      <c r="F42" s="52" t="s">
        <v>413</v>
      </c>
      <c r="G42" s="52" t="s">
        <v>414</v>
      </c>
      <c r="H42" s="52" t="s">
        <v>415</v>
      </c>
      <c r="I42" s="52" t="s">
        <v>416</v>
      </c>
      <c r="J42" s="52" t="s">
        <v>110</v>
      </c>
      <c r="K42" s="52" t="s">
        <v>111</v>
      </c>
      <c r="L42" s="52" t="s">
        <v>417</v>
      </c>
      <c r="M42" s="52" t="s">
        <v>418</v>
      </c>
      <c r="N42" s="52" t="s">
        <v>419</v>
      </c>
      <c r="O42" s="52" t="s">
        <v>122</v>
      </c>
      <c r="P42" s="52" t="s">
        <v>124</v>
      </c>
      <c r="Q42" s="52" t="s">
        <v>420</v>
      </c>
      <c r="R42" s="52" t="s">
        <v>421</v>
      </c>
      <c r="S42" s="52" t="s">
        <v>422</v>
      </c>
      <c r="T42" s="52" t="s">
        <v>423</v>
      </c>
      <c r="U42" s="52" t="s">
        <v>424</v>
      </c>
      <c r="V42" s="52" t="s">
        <v>425</v>
      </c>
      <c r="W42" s="52" t="s">
        <v>426</v>
      </c>
      <c r="X42" s="52" t="s">
        <v>427</v>
      </c>
      <c r="Y42" s="52" t="s">
        <v>126</v>
      </c>
      <c r="Z42" s="52" t="s">
        <v>115</v>
      </c>
      <c r="AA42" s="52" t="s">
        <v>116</v>
      </c>
      <c r="AB42" s="39">
        <v>2</v>
      </c>
    </row>
    <row r="44" spans="1:28">
      <c r="A44" s="50" t="s">
        <v>95</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1:28">
      <c r="A45" s="51" t="s">
        <v>19</v>
      </c>
      <c r="B45" s="51" t="s">
        <v>96</v>
      </c>
      <c r="C45" s="51" t="s">
        <v>97</v>
      </c>
      <c r="D45" s="51"/>
      <c r="E45" s="51" t="s">
        <v>118</v>
      </c>
      <c r="F45" s="51" t="s">
        <v>119</v>
      </c>
      <c r="G45" s="51" t="s">
        <v>120</v>
      </c>
      <c r="H45" s="51" t="s">
        <v>121</v>
      </c>
      <c r="I45" s="51" t="s">
        <v>21</v>
      </c>
      <c r="J45" s="51" t="s">
        <v>98</v>
      </c>
      <c r="K45" s="51" t="s">
        <v>99</v>
      </c>
      <c r="L45" s="51" t="s">
        <v>100</v>
      </c>
      <c r="M45" s="51" t="s">
        <v>101</v>
      </c>
      <c r="N45" s="51" t="s">
        <v>99</v>
      </c>
      <c r="O45" s="51" t="s">
        <v>102</v>
      </c>
      <c r="P45" s="51" t="s">
        <v>99</v>
      </c>
      <c r="Q45" s="51" t="s">
        <v>103</v>
      </c>
      <c r="R45" s="51" t="s">
        <v>104</v>
      </c>
      <c r="S45" s="51" t="s">
        <v>99</v>
      </c>
      <c r="T45" s="51" t="s">
        <v>105</v>
      </c>
      <c r="U45" s="51" t="s">
        <v>99</v>
      </c>
      <c r="V45" s="51" t="s">
        <v>106</v>
      </c>
      <c r="W45" s="51" t="s">
        <v>99</v>
      </c>
      <c r="X45" s="51" t="s">
        <v>107</v>
      </c>
      <c r="Y45" s="51" t="s">
        <v>108</v>
      </c>
      <c r="Z45" s="51" t="s">
        <v>109</v>
      </c>
      <c r="AA45" s="51" t="s">
        <v>99</v>
      </c>
      <c r="AB45" s="52" t="s">
        <v>14</v>
      </c>
    </row>
    <row r="46" spans="1:28">
      <c r="A46" s="52" t="s">
        <v>428</v>
      </c>
      <c r="B46" s="52" t="s">
        <v>429</v>
      </c>
      <c r="C46" s="52" t="s">
        <v>430</v>
      </c>
      <c r="D46" s="52"/>
      <c r="E46" s="52" t="s">
        <v>431</v>
      </c>
      <c r="F46" s="52" t="s">
        <v>432</v>
      </c>
      <c r="G46" s="52" t="s">
        <v>433</v>
      </c>
      <c r="H46" s="52" t="s">
        <v>434</v>
      </c>
      <c r="I46" s="52" t="s">
        <v>435</v>
      </c>
      <c r="J46" s="52" t="s">
        <v>110</v>
      </c>
      <c r="K46" s="52" t="s">
        <v>111</v>
      </c>
      <c r="L46" s="52" t="s">
        <v>112</v>
      </c>
      <c r="M46" s="52" t="s">
        <v>436</v>
      </c>
      <c r="N46" s="52" t="s">
        <v>437</v>
      </c>
      <c r="O46" s="52" t="s">
        <v>122</v>
      </c>
      <c r="P46" s="52" t="s">
        <v>124</v>
      </c>
      <c r="Q46" s="52" t="s">
        <v>129</v>
      </c>
      <c r="R46" s="52" t="s">
        <v>113</v>
      </c>
      <c r="S46" s="52" t="s">
        <v>114</v>
      </c>
      <c r="T46" s="52" t="s">
        <v>438</v>
      </c>
      <c r="U46" s="52" t="s">
        <v>439</v>
      </c>
      <c r="V46" s="52" t="s">
        <v>130</v>
      </c>
      <c r="W46" s="52" t="s">
        <v>131</v>
      </c>
      <c r="X46" s="52" t="s">
        <v>440</v>
      </c>
      <c r="Y46" s="52" t="s">
        <v>126</v>
      </c>
      <c r="Z46" s="52" t="s">
        <v>115</v>
      </c>
      <c r="AA46" s="52" t="s">
        <v>116</v>
      </c>
      <c r="AB46" s="39">
        <v>1</v>
      </c>
    </row>
    <row r="47" spans="1:28">
      <c r="A47" s="52" t="s">
        <v>428</v>
      </c>
      <c r="B47" s="52" t="s">
        <v>441</v>
      </c>
      <c r="C47" s="52" t="s">
        <v>442</v>
      </c>
      <c r="D47" s="52"/>
      <c r="E47" s="52" t="s">
        <v>443</v>
      </c>
      <c r="F47" s="52" t="s">
        <v>444</v>
      </c>
      <c r="G47" s="52" t="s">
        <v>445</v>
      </c>
      <c r="H47" s="52" t="s">
        <v>446</v>
      </c>
      <c r="I47" s="52" t="s">
        <v>447</v>
      </c>
      <c r="J47" s="52" t="s">
        <v>110</v>
      </c>
      <c r="K47" s="52" t="s">
        <v>111</v>
      </c>
      <c r="L47" s="52" t="s">
        <v>112</v>
      </c>
      <c r="M47" s="52" t="s">
        <v>448</v>
      </c>
      <c r="N47" s="52" t="s">
        <v>449</v>
      </c>
      <c r="O47" s="52" t="s">
        <v>450</v>
      </c>
      <c r="P47" s="52" t="s">
        <v>451</v>
      </c>
      <c r="Q47" s="52" t="s">
        <v>360</v>
      </c>
      <c r="R47" s="52" t="s">
        <v>113</v>
      </c>
      <c r="S47" s="52" t="s">
        <v>114</v>
      </c>
      <c r="T47" s="52" t="s">
        <v>452</v>
      </c>
      <c r="U47" s="52" t="s">
        <v>453</v>
      </c>
      <c r="V47" s="52" t="s">
        <v>251</v>
      </c>
      <c r="W47" s="52" t="s">
        <v>252</v>
      </c>
      <c r="X47" s="52" t="s">
        <v>454</v>
      </c>
      <c r="Y47" s="52" t="s">
        <v>126</v>
      </c>
      <c r="Z47" s="52" t="s">
        <v>115</v>
      </c>
      <c r="AA47" s="52" t="s">
        <v>116</v>
      </c>
      <c r="AB47" s="39">
        <v>1</v>
      </c>
    </row>
    <row r="48" spans="1:28">
      <c r="A48" s="52" t="s">
        <v>428</v>
      </c>
      <c r="B48" s="52" t="s">
        <v>455</v>
      </c>
      <c r="C48" s="52" t="s">
        <v>456</v>
      </c>
      <c r="D48" s="52"/>
      <c r="E48" s="52" t="s">
        <v>457</v>
      </c>
      <c r="F48" s="52" t="s">
        <v>458</v>
      </c>
      <c r="G48" s="52" t="s">
        <v>459</v>
      </c>
      <c r="H48" s="52" t="s">
        <v>460</v>
      </c>
      <c r="I48" s="52" t="s">
        <v>461</v>
      </c>
      <c r="J48" s="52" t="s">
        <v>110</v>
      </c>
      <c r="K48" s="52" t="s">
        <v>111</v>
      </c>
      <c r="L48" s="52" t="s">
        <v>112</v>
      </c>
      <c r="M48" s="52" t="s">
        <v>462</v>
      </c>
      <c r="N48" s="52" t="s">
        <v>463</v>
      </c>
      <c r="O48" s="52" t="s">
        <v>127</v>
      </c>
      <c r="P48" s="52" t="s">
        <v>128</v>
      </c>
      <c r="Q48" s="52" t="s">
        <v>464</v>
      </c>
      <c r="R48" s="52" t="s">
        <v>113</v>
      </c>
      <c r="S48" s="52" t="s">
        <v>114</v>
      </c>
      <c r="T48" s="52" t="s">
        <v>465</v>
      </c>
      <c r="U48" s="52" t="s">
        <v>466</v>
      </c>
      <c r="V48" s="52" t="s">
        <v>467</v>
      </c>
      <c r="W48" s="52" t="s">
        <v>468</v>
      </c>
      <c r="X48" s="52" t="s">
        <v>469</v>
      </c>
      <c r="Y48" s="52" t="s">
        <v>126</v>
      </c>
      <c r="Z48" s="52" t="s">
        <v>115</v>
      </c>
      <c r="AA48" s="52" t="s">
        <v>116</v>
      </c>
      <c r="AB48" s="39">
        <v>1</v>
      </c>
    </row>
    <row r="50" spans="1:28">
      <c r="A50" s="50" t="s">
        <v>95</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row>
    <row r="51" spans="1:28">
      <c r="A51" s="51" t="s">
        <v>19</v>
      </c>
      <c r="B51" s="51" t="s">
        <v>96</v>
      </c>
      <c r="C51" s="51" t="s">
        <v>97</v>
      </c>
      <c r="D51" s="51"/>
      <c r="E51" s="51" t="s">
        <v>118</v>
      </c>
      <c r="F51" s="51" t="s">
        <v>119</v>
      </c>
      <c r="G51" s="51" t="s">
        <v>120</v>
      </c>
      <c r="H51" s="51" t="s">
        <v>121</v>
      </c>
      <c r="I51" s="51" t="s">
        <v>21</v>
      </c>
      <c r="J51" s="51" t="s">
        <v>98</v>
      </c>
      <c r="K51" s="51" t="s">
        <v>99</v>
      </c>
      <c r="L51" s="51" t="s">
        <v>100</v>
      </c>
      <c r="M51" s="51" t="s">
        <v>101</v>
      </c>
      <c r="N51" s="51" t="s">
        <v>99</v>
      </c>
      <c r="O51" s="51" t="s">
        <v>102</v>
      </c>
      <c r="P51" s="51" t="s">
        <v>99</v>
      </c>
      <c r="Q51" s="51" t="s">
        <v>103</v>
      </c>
      <c r="R51" s="51" t="s">
        <v>104</v>
      </c>
      <c r="S51" s="51" t="s">
        <v>99</v>
      </c>
      <c r="T51" s="51" t="s">
        <v>105</v>
      </c>
      <c r="U51" s="51" t="s">
        <v>99</v>
      </c>
      <c r="V51" s="51" t="s">
        <v>106</v>
      </c>
      <c r="W51" s="51" t="s">
        <v>99</v>
      </c>
      <c r="X51" s="51" t="s">
        <v>107</v>
      </c>
      <c r="Y51" s="51" t="s">
        <v>108</v>
      </c>
      <c r="Z51" s="51" t="s">
        <v>109</v>
      </c>
      <c r="AA51" s="51" t="s">
        <v>99</v>
      </c>
      <c r="AB51" s="52" t="s">
        <v>14</v>
      </c>
    </row>
    <row r="52" spans="1:28">
      <c r="A52" s="52" t="s">
        <v>470</v>
      </c>
      <c r="B52" s="52" t="s">
        <v>471</v>
      </c>
      <c r="C52" s="52" t="s">
        <v>472</v>
      </c>
      <c r="D52" s="52"/>
      <c r="E52" s="52" t="s">
        <v>473</v>
      </c>
      <c r="F52" s="52" t="s">
        <v>474</v>
      </c>
      <c r="G52" s="52" t="s">
        <v>475</v>
      </c>
      <c r="H52" s="52" t="s">
        <v>122</v>
      </c>
      <c r="I52" s="52" t="s">
        <v>476</v>
      </c>
      <c r="J52" s="52" t="s">
        <v>110</v>
      </c>
      <c r="K52" s="52" t="s">
        <v>111</v>
      </c>
      <c r="L52" s="52" t="s">
        <v>112</v>
      </c>
      <c r="M52" s="52" t="s">
        <v>92</v>
      </c>
      <c r="N52" s="52" t="s">
        <v>477</v>
      </c>
      <c r="O52" s="52" t="s">
        <v>478</v>
      </c>
      <c r="P52" s="52" t="s">
        <v>479</v>
      </c>
      <c r="Q52" s="52" t="s">
        <v>132</v>
      </c>
      <c r="R52" s="52" t="s">
        <v>113</v>
      </c>
      <c r="S52" s="52" t="s">
        <v>114</v>
      </c>
      <c r="T52" s="52" t="s">
        <v>236</v>
      </c>
      <c r="U52" s="52" t="s">
        <v>237</v>
      </c>
      <c r="V52" s="52" t="s">
        <v>238</v>
      </c>
      <c r="W52" s="52" t="s">
        <v>239</v>
      </c>
      <c r="X52" s="52" t="s">
        <v>480</v>
      </c>
      <c r="Y52" s="52" t="s">
        <v>241</v>
      </c>
      <c r="Z52" s="52" t="s">
        <v>115</v>
      </c>
      <c r="AA52" s="52" t="s">
        <v>116</v>
      </c>
      <c r="AB52" s="39">
        <v>1</v>
      </c>
    </row>
    <row r="53" spans="1:28">
      <c r="A53" s="52" t="s">
        <v>470</v>
      </c>
      <c r="B53" s="52" t="s">
        <v>481</v>
      </c>
      <c r="C53" s="52" t="s">
        <v>482</v>
      </c>
      <c r="D53" s="52"/>
      <c r="E53" s="52" t="s">
        <v>483</v>
      </c>
      <c r="F53" s="52" t="s">
        <v>484</v>
      </c>
      <c r="G53" s="52" t="s">
        <v>485</v>
      </c>
      <c r="H53" s="52" t="s">
        <v>122</v>
      </c>
      <c r="I53" s="52" t="s">
        <v>486</v>
      </c>
      <c r="J53" s="52" t="s">
        <v>110</v>
      </c>
      <c r="K53" s="52" t="s">
        <v>111</v>
      </c>
      <c r="L53" s="52" t="s">
        <v>112</v>
      </c>
      <c r="M53" s="52" t="s">
        <v>88</v>
      </c>
      <c r="N53" s="52" t="s">
        <v>487</v>
      </c>
      <c r="O53" s="52" t="s">
        <v>488</v>
      </c>
      <c r="P53" s="52" t="s">
        <v>489</v>
      </c>
      <c r="Q53" s="52" t="s">
        <v>132</v>
      </c>
      <c r="R53" s="52" t="s">
        <v>113</v>
      </c>
      <c r="S53" s="52" t="s">
        <v>114</v>
      </c>
      <c r="T53" s="52" t="s">
        <v>88</v>
      </c>
      <c r="U53" s="52" t="s">
        <v>487</v>
      </c>
      <c r="V53" s="52" t="s">
        <v>335</v>
      </c>
      <c r="W53" s="52" t="s">
        <v>336</v>
      </c>
      <c r="X53" s="52" t="s">
        <v>122</v>
      </c>
      <c r="Y53" s="52" t="s">
        <v>241</v>
      </c>
      <c r="Z53" s="52" t="s">
        <v>115</v>
      </c>
      <c r="AA53" s="52" t="s">
        <v>116</v>
      </c>
      <c r="AB53" s="39">
        <v>1</v>
      </c>
    </row>
    <row r="54" spans="1:28">
      <c r="A54" s="52" t="s">
        <v>470</v>
      </c>
      <c r="B54" s="52" t="s">
        <v>490</v>
      </c>
      <c r="C54" s="52" t="s">
        <v>491</v>
      </c>
      <c r="D54" s="52"/>
      <c r="E54" s="52" t="s">
        <v>492</v>
      </c>
      <c r="F54" s="52" t="s">
        <v>493</v>
      </c>
      <c r="G54" s="52" t="s">
        <v>122</v>
      </c>
      <c r="H54" s="52" t="s">
        <v>122</v>
      </c>
      <c r="I54" s="52" t="s">
        <v>476</v>
      </c>
      <c r="J54" s="52" t="s">
        <v>110</v>
      </c>
      <c r="K54" s="52" t="s">
        <v>111</v>
      </c>
      <c r="L54" s="52" t="s">
        <v>112</v>
      </c>
      <c r="M54" s="52" t="s">
        <v>92</v>
      </c>
      <c r="N54" s="52" t="s">
        <v>477</v>
      </c>
      <c r="O54" s="52" t="s">
        <v>478</v>
      </c>
      <c r="P54" s="52" t="s">
        <v>479</v>
      </c>
      <c r="Q54" s="52" t="s">
        <v>494</v>
      </c>
      <c r="R54" s="52" t="s">
        <v>495</v>
      </c>
      <c r="S54" s="52" t="s">
        <v>496</v>
      </c>
      <c r="T54" s="52" t="s">
        <v>92</v>
      </c>
      <c r="U54" s="52" t="s">
        <v>477</v>
      </c>
      <c r="V54" s="52" t="s">
        <v>238</v>
      </c>
      <c r="W54" s="52" t="s">
        <v>239</v>
      </c>
      <c r="X54" s="52" t="s">
        <v>122</v>
      </c>
      <c r="Y54" s="52" t="s">
        <v>273</v>
      </c>
      <c r="Z54" s="52" t="s">
        <v>115</v>
      </c>
      <c r="AA54" s="52" t="s">
        <v>116</v>
      </c>
      <c r="AB54" s="39">
        <v>24</v>
      </c>
    </row>
    <row r="55" spans="1:28">
      <c r="A55" s="52" t="s">
        <v>470</v>
      </c>
      <c r="B55" s="52" t="s">
        <v>490</v>
      </c>
      <c r="C55" s="52" t="s">
        <v>497</v>
      </c>
      <c r="D55" s="52"/>
      <c r="E55" s="52" t="s">
        <v>498</v>
      </c>
      <c r="F55" s="52" t="s">
        <v>499</v>
      </c>
      <c r="G55" s="52" t="s">
        <v>122</v>
      </c>
      <c r="H55" s="52" t="s">
        <v>122</v>
      </c>
      <c r="I55" s="52" t="s">
        <v>476</v>
      </c>
      <c r="J55" s="52" t="s">
        <v>110</v>
      </c>
      <c r="K55" s="52" t="s">
        <v>111</v>
      </c>
      <c r="L55" s="52" t="s">
        <v>271</v>
      </c>
      <c r="M55" s="52" t="s">
        <v>92</v>
      </c>
      <c r="N55" s="52" t="s">
        <v>477</v>
      </c>
      <c r="O55" s="52" t="s">
        <v>478</v>
      </c>
      <c r="P55" s="52" t="s">
        <v>479</v>
      </c>
      <c r="Q55" s="52" t="s">
        <v>272</v>
      </c>
      <c r="R55" s="52" t="s">
        <v>113</v>
      </c>
      <c r="S55" s="52" t="s">
        <v>114</v>
      </c>
      <c r="T55" s="52" t="s">
        <v>92</v>
      </c>
      <c r="U55" s="52" t="s">
        <v>477</v>
      </c>
      <c r="V55" s="52" t="s">
        <v>238</v>
      </c>
      <c r="W55" s="52" t="s">
        <v>239</v>
      </c>
      <c r="X55" s="52" t="s">
        <v>122</v>
      </c>
      <c r="Y55" s="52" t="s">
        <v>273</v>
      </c>
      <c r="Z55" s="52" t="s">
        <v>115</v>
      </c>
      <c r="AA55" s="52" t="s">
        <v>116</v>
      </c>
      <c r="AB55" s="39">
        <v>24</v>
      </c>
    </row>
    <row r="56" spans="1:28">
      <c r="A56" s="52" t="s">
        <v>470</v>
      </c>
      <c r="B56" s="52" t="s">
        <v>490</v>
      </c>
      <c r="C56" s="52" t="s">
        <v>500</v>
      </c>
      <c r="D56" s="52"/>
      <c r="E56" s="52" t="s">
        <v>501</v>
      </c>
      <c r="F56" s="52" t="s">
        <v>502</v>
      </c>
      <c r="G56" s="52" t="s">
        <v>122</v>
      </c>
      <c r="H56" s="52" t="s">
        <v>122</v>
      </c>
      <c r="I56" s="52" t="s">
        <v>503</v>
      </c>
      <c r="J56" s="52" t="s">
        <v>110</v>
      </c>
      <c r="K56" s="52" t="s">
        <v>111</v>
      </c>
      <c r="L56" s="52" t="s">
        <v>271</v>
      </c>
      <c r="M56" s="52" t="s">
        <v>504</v>
      </c>
      <c r="N56" s="52" t="s">
        <v>505</v>
      </c>
      <c r="O56" s="52" t="s">
        <v>506</v>
      </c>
      <c r="P56" s="52" t="s">
        <v>507</v>
      </c>
      <c r="Q56" s="52" t="s">
        <v>272</v>
      </c>
      <c r="R56" s="52" t="s">
        <v>113</v>
      </c>
      <c r="S56" s="52" t="s">
        <v>114</v>
      </c>
      <c r="T56" s="52" t="s">
        <v>504</v>
      </c>
      <c r="U56" s="52" t="s">
        <v>505</v>
      </c>
      <c r="V56" s="52" t="s">
        <v>238</v>
      </c>
      <c r="W56" s="52" t="s">
        <v>239</v>
      </c>
      <c r="X56" s="52" t="s">
        <v>122</v>
      </c>
      <c r="Y56" s="52" t="s">
        <v>273</v>
      </c>
      <c r="Z56" s="52" t="s">
        <v>115</v>
      </c>
      <c r="AA56" s="52" t="s">
        <v>116</v>
      </c>
      <c r="AB56" s="39">
        <v>2</v>
      </c>
    </row>
    <row r="57" spans="1:28">
      <c r="A57" s="52" t="s">
        <v>470</v>
      </c>
      <c r="B57" s="52" t="s">
        <v>490</v>
      </c>
      <c r="C57" s="52" t="s">
        <v>508</v>
      </c>
      <c r="D57" s="52"/>
      <c r="E57" s="52" t="s">
        <v>509</v>
      </c>
      <c r="F57" s="52" t="s">
        <v>510</v>
      </c>
      <c r="G57" s="52" t="s">
        <v>122</v>
      </c>
      <c r="H57" s="52" t="s">
        <v>122</v>
      </c>
      <c r="I57" s="52" t="s">
        <v>511</v>
      </c>
      <c r="J57" s="52" t="s">
        <v>110</v>
      </c>
      <c r="K57" s="52" t="s">
        <v>111</v>
      </c>
      <c r="L57" s="52" t="s">
        <v>112</v>
      </c>
      <c r="M57" s="52" t="s">
        <v>512</v>
      </c>
      <c r="N57" s="52" t="s">
        <v>513</v>
      </c>
      <c r="O57" s="52" t="s">
        <v>514</v>
      </c>
      <c r="P57" s="52" t="s">
        <v>515</v>
      </c>
      <c r="Q57" s="52" t="s">
        <v>494</v>
      </c>
      <c r="R57" s="52" t="s">
        <v>495</v>
      </c>
      <c r="S57" s="52" t="s">
        <v>496</v>
      </c>
      <c r="T57" s="52" t="s">
        <v>512</v>
      </c>
      <c r="U57" s="52" t="s">
        <v>513</v>
      </c>
      <c r="V57" s="52" t="s">
        <v>251</v>
      </c>
      <c r="W57" s="52" t="s">
        <v>252</v>
      </c>
      <c r="X57" s="52" t="s">
        <v>122</v>
      </c>
      <c r="Y57" s="52" t="s">
        <v>273</v>
      </c>
      <c r="Z57" s="52" t="s">
        <v>115</v>
      </c>
      <c r="AA57" s="52" t="s">
        <v>116</v>
      </c>
      <c r="AB57" s="39">
        <v>5</v>
      </c>
    </row>
    <row r="58" spans="1:28">
      <c r="A58" s="52" t="s">
        <v>470</v>
      </c>
      <c r="B58" s="52" t="s">
        <v>516</v>
      </c>
      <c r="C58" s="52" t="s">
        <v>517</v>
      </c>
      <c r="D58" s="52"/>
      <c r="E58" s="52" t="s">
        <v>518</v>
      </c>
      <c r="F58" s="52" t="s">
        <v>519</v>
      </c>
      <c r="G58" s="52" t="s">
        <v>122</v>
      </c>
      <c r="H58" s="52" t="s">
        <v>122</v>
      </c>
      <c r="I58" s="52" t="s">
        <v>520</v>
      </c>
      <c r="J58" s="52" t="s">
        <v>110</v>
      </c>
      <c r="K58" s="52" t="s">
        <v>111</v>
      </c>
      <c r="L58" s="52" t="s">
        <v>112</v>
      </c>
      <c r="M58" s="52" t="s">
        <v>521</v>
      </c>
      <c r="N58" s="52" t="s">
        <v>522</v>
      </c>
      <c r="O58" s="52" t="s">
        <v>122</v>
      </c>
      <c r="P58" s="52" t="s">
        <v>124</v>
      </c>
      <c r="Q58" s="52" t="s">
        <v>523</v>
      </c>
      <c r="R58" s="52" t="s">
        <v>421</v>
      </c>
      <c r="S58" s="52" t="s">
        <v>422</v>
      </c>
      <c r="T58" s="52" t="s">
        <v>521</v>
      </c>
      <c r="U58" s="52" t="s">
        <v>522</v>
      </c>
      <c r="V58" s="52" t="s">
        <v>524</v>
      </c>
      <c r="W58" s="52" t="s">
        <v>525</v>
      </c>
      <c r="X58" s="52" t="s">
        <v>122</v>
      </c>
      <c r="Y58" s="52" t="s">
        <v>273</v>
      </c>
      <c r="Z58" s="52" t="s">
        <v>115</v>
      </c>
      <c r="AA58" s="52" t="s">
        <v>116</v>
      </c>
      <c r="AB58" s="39">
        <v>1</v>
      </c>
    </row>
    <row r="59" spans="1:28">
      <c r="A59" s="52" t="s">
        <v>470</v>
      </c>
      <c r="B59" s="52" t="s">
        <v>526</v>
      </c>
      <c r="C59" s="52" t="s">
        <v>527</v>
      </c>
      <c r="D59" s="52"/>
      <c r="E59" s="52" t="s">
        <v>528</v>
      </c>
      <c r="F59" s="52" t="s">
        <v>529</v>
      </c>
      <c r="G59" s="52" t="s">
        <v>122</v>
      </c>
      <c r="H59" s="52" t="s">
        <v>122</v>
      </c>
      <c r="I59" s="52" t="s">
        <v>476</v>
      </c>
      <c r="J59" s="52" t="s">
        <v>110</v>
      </c>
      <c r="K59" s="52" t="s">
        <v>111</v>
      </c>
      <c r="L59" s="52" t="s">
        <v>530</v>
      </c>
      <c r="M59" s="52" t="s">
        <v>531</v>
      </c>
      <c r="N59" s="52" t="s">
        <v>532</v>
      </c>
      <c r="O59" s="52" t="s">
        <v>533</v>
      </c>
      <c r="P59" s="52" t="s">
        <v>534</v>
      </c>
      <c r="Q59" s="52" t="s">
        <v>272</v>
      </c>
      <c r="R59" s="52" t="s">
        <v>113</v>
      </c>
      <c r="S59" s="52" t="s">
        <v>114</v>
      </c>
      <c r="T59" s="52" t="s">
        <v>531</v>
      </c>
      <c r="U59" s="52" t="s">
        <v>532</v>
      </c>
      <c r="V59" s="52" t="s">
        <v>130</v>
      </c>
      <c r="W59" s="52" t="s">
        <v>131</v>
      </c>
      <c r="X59" s="52" t="s">
        <v>122</v>
      </c>
      <c r="Y59" s="52" t="s">
        <v>273</v>
      </c>
      <c r="Z59" s="52" t="s">
        <v>115</v>
      </c>
      <c r="AA59" s="52" t="s">
        <v>116</v>
      </c>
      <c r="AB59" s="39">
        <v>1</v>
      </c>
    </row>
    <row r="60" spans="1:28">
      <c r="A60" s="52" t="s">
        <v>470</v>
      </c>
      <c r="B60" s="52" t="s">
        <v>535</v>
      </c>
      <c r="C60" s="52" t="s">
        <v>536</v>
      </c>
      <c r="D60" s="52"/>
      <c r="E60" s="52" t="s">
        <v>537</v>
      </c>
      <c r="F60" s="52" t="s">
        <v>538</v>
      </c>
      <c r="G60" s="52" t="s">
        <v>539</v>
      </c>
      <c r="H60" s="52" t="s">
        <v>540</v>
      </c>
      <c r="I60" s="52" t="s">
        <v>541</v>
      </c>
      <c r="J60" s="52" t="s">
        <v>110</v>
      </c>
      <c r="K60" s="52" t="s">
        <v>111</v>
      </c>
      <c r="L60" s="52" t="s">
        <v>271</v>
      </c>
      <c r="M60" s="52" t="s">
        <v>358</v>
      </c>
      <c r="N60" s="52" t="s">
        <v>359</v>
      </c>
      <c r="O60" s="52" t="s">
        <v>127</v>
      </c>
      <c r="P60" s="52" t="s">
        <v>128</v>
      </c>
      <c r="Q60" s="52" t="s">
        <v>129</v>
      </c>
      <c r="R60" s="52" t="s">
        <v>113</v>
      </c>
      <c r="S60" s="52" t="s">
        <v>114</v>
      </c>
      <c r="T60" s="52" t="s">
        <v>361</v>
      </c>
      <c r="U60" s="52" t="s">
        <v>362</v>
      </c>
      <c r="V60" s="52" t="s">
        <v>238</v>
      </c>
      <c r="W60" s="52" t="s">
        <v>239</v>
      </c>
      <c r="X60" s="52" t="s">
        <v>542</v>
      </c>
      <c r="Y60" s="52" t="s">
        <v>126</v>
      </c>
      <c r="Z60" s="52" t="s">
        <v>115</v>
      </c>
      <c r="AA60" s="52" t="s">
        <v>116</v>
      </c>
      <c r="AB60" s="39">
        <v>1</v>
      </c>
    </row>
    <row r="62" spans="1:28">
      <c r="A62" s="50" t="s">
        <v>95</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c r="A63" s="51" t="s">
        <v>19</v>
      </c>
      <c r="B63" s="51" t="s">
        <v>96</v>
      </c>
      <c r="C63" s="51" t="s">
        <v>97</v>
      </c>
      <c r="D63" s="51"/>
      <c r="E63" s="51" t="s">
        <v>118</v>
      </c>
      <c r="F63" s="51" t="s">
        <v>119</v>
      </c>
      <c r="G63" s="51" t="s">
        <v>120</v>
      </c>
      <c r="H63" s="51" t="s">
        <v>121</v>
      </c>
      <c r="I63" s="51" t="s">
        <v>21</v>
      </c>
      <c r="J63" s="51" t="s">
        <v>98</v>
      </c>
      <c r="K63" s="51" t="s">
        <v>99</v>
      </c>
      <c r="L63" s="51" t="s">
        <v>100</v>
      </c>
      <c r="M63" s="51" t="s">
        <v>101</v>
      </c>
      <c r="N63" s="51" t="s">
        <v>99</v>
      </c>
      <c r="O63" s="51" t="s">
        <v>102</v>
      </c>
      <c r="P63" s="51" t="s">
        <v>99</v>
      </c>
      <c r="Q63" s="51" t="s">
        <v>103</v>
      </c>
      <c r="R63" s="51" t="s">
        <v>104</v>
      </c>
      <c r="S63" s="51" t="s">
        <v>99</v>
      </c>
      <c r="T63" s="51" t="s">
        <v>105</v>
      </c>
      <c r="U63" s="51" t="s">
        <v>99</v>
      </c>
      <c r="V63" s="51" t="s">
        <v>106</v>
      </c>
      <c r="W63" s="51" t="s">
        <v>99</v>
      </c>
      <c r="X63" s="51" t="s">
        <v>107</v>
      </c>
      <c r="Y63" s="51" t="s">
        <v>108</v>
      </c>
      <c r="Z63" s="51" t="s">
        <v>109</v>
      </c>
      <c r="AA63" s="51" t="s">
        <v>99</v>
      </c>
      <c r="AB63" s="52" t="s">
        <v>14</v>
      </c>
    </row>
    <row r="64" spans="1:28">
      <c r="A64" s="52" t="s">
        <v>143</v>
      </c>
      <c r="B64" s="52" t="s">
        <v>543</v>
      </c>
      <c r="C64" s="52" t="s">
        <v>544</v>
      </c>
      <c r="D64" s="52"/>
      <c r="E64" s="52" t="s">
        <v>545</v>
      </c>
      <c r="F64" s="52" t="s">
        <v>546</v>
      </c>
      <c r="G64" s="52" t="s">
        <v>547</v>
      </c>
      <c r="H64" s="52" t="s">
        <v>548</v>
      </c>
      <c r="I64" s="52" t="s">
        <v>549</v>
      </c>
      <c r="J64" s="52" t="s">
        <v>110</v>
      </c>
      <c r="K64" s="52" t="s">
        <v>111</v>
      </c>
      <c r="L64" s="52" t="s">
        <v>112</v>
      </c>
      <c r="M64" s="52" t="s">
        <v>90</v>
      </c>
      <c r="N64" s="52" t="s">
        <v>550</v>
      </c>
      <c r="O64" s="52" t="s">
        <v>127</v>
      </c>
      <c r="P64" s="52" t="s">
        <v>128</v>
      </c>
      <c r="Q64" s="52" t="s">
        <v>360</v>
      </c>
      <c r="R64" s="52" t="s">
        <v>113</v>
      </c>
      <c r="S64" s="52" t="s">
        <v>114</v>
      </c>
      <c r="T64" s="52" t="s">
        <v>551</v>
      </c>
      <c r="U64" s="52" t="s">
        <v>552</v>
      </c>
      <c r="V64" s="52" t="s">
        <v>286</v>
      </c>
      <c r="W64" s="52" t="s">
        <v>287</v>
      </c>
      <c r="X64" s="52" t="s">
        <v>553</v>
      </c>
      <c r="Y64" s="52" t="s">
        <v>382</v>
      </c>
      <c r="Z64" s="52" t="s">
        <v>115</v>
      </c>
      <c r="AA64" s="52" t="s">
        <v>116</v>
      </c>
      <c r="AB64" s="39">
        <v>1</v>
      </c>
    </row>
    <row r="65" spans="1:28">
      <c r="A65" s="52" t="s">
        <v>143</v>
      </c>
      <c r="B65" s="52" t="s">
        <v>554</v>
      </c>
      <c r="C65" s="52" t="s">
        <v>555</v>
      </c>
      <c r="D65" s="52"/>
      <c r="E65" s="52" t="s">
        <v>556</v>
      </c>
      <c r="F65" s="52" t="s">
        <v>557</v>
      </c>
      <c r="G65" s="52" t="s">
        <v>547</v>
      </c>
      <c r="H65" s="52" t="s">
        <v>548</v>
      </c>
      <c r="I65" s="52" t="s">
        <v>558</v>
      </c>
      <c r="J65" s="52" t="s">
        <v>110</v>
      </c>
      <c r="K65" s="52" t="s">
        <v>111</v>
      </c>
      <c r="L65" s="52" t="s">
        <v>112</v>
      </c>
      <c r="M65" s="52" t="s">
        <v>90</v>
      </c>
      <c r="N65" s="52" t="s">
        <v>550</v>
      </c>
      <c r="O65" s="52" t="s">
        <v>127</v>
      </c>
      <c r="P65" s="52" t="s">
        <v>128</v>
      </c>
      <c r="Q65" s="52" t="s">
        <v>360</v>
      </c>
      <c r="R65" s="52" t="s">
        <v>113</v>
      </c>
      <c r="S65" s="52" t="s">
        <v>114</v>
      </c>
      <c r="T65" s="52" t="s">
        <v>559</v>
      </c>
      <c r="U65" s="52" t="s">
        <v>560</v>
      </c>
      <c r="V65" s="52" t="s">
        <v>286</v>
      </c>
      <c r="W65" s="52" t="s">
        <v>287</v>
      </c>
      <c r="X65" s="52" t="s">
        <v>561</v>
      </c>
      <c r="Y65" s="52" t="s">
        <v>382</v>
      </c>
      <c r="Z65" s="52" t="s">
        <v>115</v>
      </c>
      <c r="AA65" s="52" t="s">
        <v>116</v>
      </c>
      <c r="AB65" s="39">
        <v>1</v>
      </c>
    </row>
    <row r="67" spans="1:28">
      <c r="A67" s="50" t="s">
        <v>95</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row>
    <row r="68" spans="1:28">
      <c r="A68" s="51" t="s">
        <v>19</v>
      </c>
      <c r="B68" s="51" t="s">
        <v>96</v>
      </c>
      <c r="C68" s="51" t="s">
        <v>97</v>
      </c>
      <c r="D68" s="51"/>
      <c r="E68" s="51" t="s">
        <v>118</v>
      </c>
      <c r="F68" s="51" t="s">
        <v>119</v>
      </c>
      <c r="G68" s="51" t="s">
        <v>120</v>
      </c>
      <c r="H68" s="51" t="s">
        <v>121</v>
      </c>
      <c r="I68" s="51" t="s">
        <v>21</v>
      </c>
      <c r="J68" s="51" t="s">
        <v>98</v>
      </c>
      <c r="K68" s="51" t="s">
        <v>99</v>
      </c>
      <c r="L68" s="51" t="s">
        <v>100</v>
      </c>
      <c r="M68" s="51" t="s">
        <v>101</v>
      </c>
      <c r="N68" s="51" t="s">
        <v>99</v>
      </c>
      <c r="O68" s="51" t="s">
        <v>102</v>
      </c>
      <c r="P68" s="51" t="s">
        <v>99</v>
      </c>
      <c r="Q68" s="51" t="s">
        <v>103</v>
      </c>
      <c r="R68" s="51" t="s">
        <v>104</v>
      </c>
      <c r="S68" s="51" t="s">
        <v>99</v>
      </c>
      <c r="T68" s="51" t="s">
        <v>105</v>
      </c>
      <c r="U68" s="51" t="s">
        <v>99</v>
      </c>
      <c r="V68" s="51" t="s">
        <v>106</v>
      </c>
      <c r="W68" s="51" t="s">
        <v>99</v>
      </c>
      <c r="X68" s="51" t="s">
        <v>107</v>
      </c>
      <c r="Y68" s="51" t="s">
        <v>108</v>
      </c>
      <c r="Z68" s="51" t="s">
        <v>109</v>
      </c>
      <c r="AA68" s="51" t="s">
        <v>99</v>
      </c>
      <c r="AB68" s="52" t="s">
        <v>14</v>
      </c>
    </row>
    <row r="69" spans="1:28">
      <c r="A69" s="52" t="s">
        <v>143</v>
      </c>
      <c r="B69" s="52" t="s">
        <v>543</v>
      </c>
      <c r="C69" s="52" t="s">
        <v>544</v>
      </c>
      <c r="D69" s="52"/>
      <c r="E69" s="52" t="s">
        <v>545</v>
      </c>
      <c r="F69" s="52" t="s">
        <v>546</v>
      </c>
      <c r="G69" s="52" t="s">
        <v>547</v>
      </c>
      <c r="H69" s="52" t="s">
        <v>548</v>
      </c>
      <c r="I69" s="52" t="s">
        <v>549</v>
      </c>
      <c r="J69" s="52" t="s">
        <v>110</v>
      </c>
      <c r="K69" s="52" t="s">
        <v>111</v>
      </c>
      <c r="L69" s="52" t="s">
        <v>112</v>
      </c>
      <c r="M69" s="52" t="s">
        <v>90</v>
      </c>
      <c r="N69" s="52" t="s">
        <v>550</v>
      </c>
      <c r="O69" s="52" t="s">
        <v>127</v>
      </c>
      <c r="P69" s="52" t="s">
        <v>128</v>
      </c>
      <c r="Q69" s="52" t="s">
        <v>360</v>
      </c>
      <c r="R69" s="52" t="s">
        <v>113</v>
      </c>
      <c r="S69" s="52" t="s">
        <v>114</v>
      </c>
      <c r="T69" s="52" t="s">
        <v>551</v>
      </c>
      <c r="U69" s="52" t="s">
        <v>552</v>
      </c>
      <c r="V69" s="52" t="s">
        <v>286</v>
      </c>
      <c r="W69" s="52" t="s">
        <v>287</v>
      </c>
      <c r="X69" s="52" t="s">
        <v>553</v>
      </c>
      <c r="Y69" s="52" t="s">
        <v>382</v>
      </c>
      <c r="Z69" s="52" t="s">
        <v>115</v>
      </c>
      <c r="AA69" s="52" t="s">
        <v>116</v>
      </c>
      <c r="AB69" s="39">
        <v>1</v>
      </c>
    </row>
    <row r="70" spans="1:28">
      <c r="A70" s="52" t="s">
        <v>143</v>
      </c>
      <c r="B70" s="52" t="s">
        <v>554</v>
      </c>
      <c r="C70" s="52" t="s">
        <v>555</v>
      </c>
      <c r="D70" s="52"/>
      <c r="E70" s="52" t="s">
        <v>556</v>
      </c>
      <c r="F70" s="52" t="s">
        <v>557</v>
      </c>
      <c r="G70" s="52" t="s">
        <v>547</v>
      </c>
      <c r="H70" s="52" t="s">
        <v>548</v>
      </c>
      <c r="I70" s="52" t="s">
        <v>558</v>
      </c>
      <c r="J70" s="52" t="s">
        <v>110</v>
      </c>
      <c r="K70" s="52" t="s">
        <v>111</v>
      </c>
      <c r="L70" s="52" t="s">
        <v>112</v>
      </c>
      <c r="M70" s="52" t="s">
        <v>90</v>
      </c>
      <c r="N70" s="52" t="s">
        <v>550</v>
      </c>
      <c r="O70" s="52" t="s">
        <v>127</v>
      </c>
      <c r="P70" s="52" t="s">
        <v>128</v>
      </c>
      <c r="Q70" s="52" t="s">
        <v>360</v>
      </c>
      <c r="R70" s="52" t="s">
        <v>113</v>
      </c>
      <c r="S70" s="52" t="s">
        <v>114</v>
      </c>
      <c r="T70" s="52" t="s">
        <v>559</v>
      </c>
      <c r="U70" s="52" t="s">
        <v>560</v>
      </c>
      <c r="V70" s="52" t="s">
        <v>286</v>
      </c>
      <c r="W70" s="52" t="s">
        <v>287</v>
      </c>
      <c r="X70" s="52" t="s">
        <v>561</v>
      </c>
      <c r="Y70" s="52" t="s">
        <v>382</v>
      </c>
      <c r="Z70" s="52" t="s">
        <v>115</v>
      </c>
      <c r="AA70" s="52" t="s">
        <v>116</v>
      </c>
      <c r="AB70" s="39">
        <v>1</v>
      </c>
    </row>
    <row r="71" spans="1:28">
      <c r="A71" s="52" t="s">
        <v>143</v>
      </c>
      <c r="B71" s="52" t="s">
        <v>562</v>
      </c>
      <c r="C71" s="52" t="s">
        <v>563</v>
      </c>
      <c r="D71" s="52"/>
      <c r="E71" s="52" t="s">
        <v>564</v>
      </c>
      <c r="F71" s="52" t="s">
        <v>565</v>
      </c>
      <c r="G71" s="52" t="s">
        <v>566</v>
      </c>
      <c r="H71" s="52" t="s">
        <v>567</v>
      </c>
      <c r="I71" s="52" t="s">
        <v>568</v>
      </c>
      <c r="J71" s="52" t="s">
        <v>110</v>
      </c>
      <c r="K71" s="52" t="s">
        <v>111</v>
      </c>
      <c r="L71" s="52" t="s">
        <v>112</v>
      </c>
      <c r="M71" s="52" t="s">
        <v>569</v>
      </c>
      <c r="N71" s="52" t="s">
        <v>570</v>
      </c>
      <c r="O71" s="52" t="s">
        <v>122</v>
      </c>
      <c r="P71" s="52" t="s">
        <v>124</v>
      </c>
      <c r="Q71" s="52" t="s">
        <v>178</v>
      </c>
      <c r="R71" s="52" t="s">
        <v>113</v>
      </c>
      <c r="S71" s="52" t="s">
        <v>114</v>
      </c>
      <c r="T71" s="52" t="s">
        <v>571</v>
      </c>
      <c r="U71" s="52" t="s">
        <v>572</v>
      </c>
      <c r="V71" s="52" t="s">
        <v>165</v>
      </c>
      <c r="W71" s="52" t="s">
        <v>166</v>
      </c>
      <c r="X71" s="52" t="s">
        <v>573</v>
      </c>
      <c r="Y71" s="52" t="s">
        <v>126</v>
      </c>
      <c r="Z71" s="52" t="s">
        <v>115</v>
      </c>
      <c r="AA71" s="52" t="s">
        <v>116</v>
      </c>
      <c r="AB71" s="39">
        <v>1</v>
      </c>
    </row>
    <row r="72" spans="1:28">
      <c r="A72" s="52" t="s">
        <v>143</v>
      </c>
      <c r="B72" s="52" t="s">
        <v>574</v>
      </c>
      <c r="C72" s="52" t="s">
        <v>575</v>
      </c>
      <c r="D72" s="52"/>
      <c r="E72" s="52" t="s">
        <v>576</v>
      </c>
      <c r="F72" s="52" t="s">
        <v>577</v>
      </c>
      <c r="G72" s="52" t="s">
        <v>578</v>
      </c>
      <c r="H72" s="52" t="s">
        <v>122</v>
      </c>
      <c r="I72" s="52" t="s">
        <v>579</v>
      </c>
      <c r="J72" s="52" t="s">
        <v>110</v>
      </c>
      <c r="K72" s="52" t="s">
        <v>111</v>
      </c>
      <c r="L72" s="52" t="s">
        <v>112</v>
      </c>
      <c r="M72" s="52" t="s">
        <v>90</v>
      </c>
      <c r="N72" s="52" t="s">
        <v>550</v>
      </c>
      <c r="O72" s="52" t="s">
        <v>127</v>
      </c>
      <c r="P72" s="52" t="s">
        <v>128</v>
      </c>
      <c r="Q72" s="52" t="s">
        <v>580</v>
      </c>
      <c r="R72" s="52" t="s">
        <v>113</v>
      </c>
      <c r="S72" s="52" t="s">
        <v>114</v>
      </c>
      <c r="T72" s="52" t="s">
        <v>90</v>
      </c>
      <c r="U72" s="52" t="s">
        <v>550</v>
      </c>
      <c r="V72" s="52" t="s">
        <v>286</v>
      </c>
      <c r="W72" s="52" t="s">
        <v>287</v>
      </c>
      <c r="X72" s="52" t="s">
        <v>122</v>
      </c>
      <c r="Y72" s="52" t="s">
        <v>581</v>
      </c>
      <c r="Z72" s="52" t="s">
        <v>115</v>
      </c>
      <c r="AA72" s="52" t="s">
        <v>116</v>
      </c>
      <c r="AB72" s="39">
        <v>1</v>
      </c>
    </row>
    <row r="73" spans="1:28">
      <c r="A73" s="52" t="s">
        <v>143</v>
      </c>
      <c r="B73" s="52" t="s">
        <v>582</v>
      </c>
      <c r="C73" s="52" t="s">
        <v>583</v>
      </c>
      <c r="D73" s="52"/>
      <c r="E73" s="52" t="s">
        <v>584</v>
      </c>
      <c r="F73" s="52" t="s">
        <v>585</v>
      </c>
      <c r="G73" s="52" t="s">
        <v>586</v>
      </c>
      <c r="H73" s="52" t="s">
        <v>587</v>
      </c>
      <c r="I73" s="52" t="s">
        <v>588</v>
      </c>
      <c r="J73" s="52" t="s">
        <v>110</v>
      </c>
      <c r="K73" s="52" t="s">
        <v>111</v>
      </c>
      <c r="L73" s="52" t="s">
        <v>112</v>
      </c>
      <c r="M73" s="52" t="s">
        <v>589</v>
      </c>
      <c r="N73" s="52" t="s">
        <v>590</v>
      </c>
      <c r="O73" s="52" t="s">
        <v>127</v>
      </c>
      <c r="P73" s="52" t="s">
        <v>128</v>
      </c>
      <c r="Q73" s="52" t="s">
        <v>129</v>
      </c>
      <c r="R73" s="52" t="s">
        <v>113</v>
      </c>
      <c r="S73" s="52" t="s">
        <v>114</v>
      </c>
      <c r="T73" s="52" t="s">
        <v>225</v>
      </c>
      <c r="U73" s="52" t="s">
        <v>226</v>
      </c>
      <c r="V73" s="52" t="s">
        <v>130</v>
      </c>
      <c r="W73" s="52" t="s">
        <v>131</v>
      </c>
      <c r="X73" s="52" t="s">
        <v>591</v>
      </c>
      <c r="Y73" s="52" t="s">
        <v>126</v>
      </c>
      <c r="Z73" s="52" t="s">
        <v>115</v>
      </c>
      <c r="AA73" s="52" t="s">
        <v>116</v>
      </c>
      <c r="AB73" s="39">
        <v>1</v>
      </c>
    </row>
    <row r="75" spans="1:28">
      <c r="A75" s="55" t="s">
        <v>95</v>
      </c>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c r="A76" s="51" t="s">
        <v>19</v>
      </c>
      <c r="B76" s="51" t="s">
        <v>96</v>
      </c>
      <c r="C76" s="51" t="s">
        <v>97</v>
      </c>
      <c r="D76" s="51"/>
      <c r="E76" s="51" t="s">
        <v>118</v>
      </c>
      <c r="F76" s="51" t="s">
        <v>119</v>
      </c>
      <c r="G76" s="51" t="s">
        <v>120</v>
      </c>
      <c r="H76" s="51" t="s">
        <v>121</v>
      </c>
      <c r="I76" s="51" t="s">
        <v>21</v>
      </c>
      <c r="J76" s="51" t="s">
        <v>98</v>
      </c>
      <c r="K76" s="51" t="s">
        <v>99</v>
      </c>
      <c r="L76" s="51" t="s">
        <v>100</v>
      </c>
      <c r="M76" s="51" t="s">
        <v>101</v>
      </c>
      <c r="N76" s="51" t="s">
        <v>99</v>
      </c>
      <c r="O76" s="51" t="s">
        <v>102</v>
      </c>
      <c r="P76" s="51" t="s">
        <v>99</v>
      </c>
      <c r="Q76" s="51" t="s">
        <v>103</v>
      </c>
      <c r="R76" s="51" t="s">
        <v>104</v>
      </c>
      <c r="S76" s="51" t="s">
        <v>99</v>
      </c>
      <c r="T76" s="51" t="s">
        <v>105</v>
      </c>
      <c r="U76" s="51" t="s">
        <v>99</v>
      </c>
      <c r="V76" s="51" t="s">
        <v>106</v>
      </c>
      <c r="W76" s="51" t="s">
        <v>99</v>
      </c>
      <c r="X76" s="51" t="s">
        <v>107</v>
      </c>
      <c r="Y76" s="51" t="s">
        <v>108</v>
      </c>
      <c r="Z76" s="51" t="s">
        <v>109</v>
      </c>
      <c r="AA76" s="51" t="s">
        <v>99</v>
      </c>
      <c r="AB76" s="52" t="s">
        <v>14</v>
      </c>
    </row>
    <row r="77" spans="1:28">
      <c r="A77" s="52" t="s">
        <v>596</v>
      </c>
      <c r="B77" s="52" t="s">
        <v>597</v>
      </c>
      <c r="C77" s="52" t="s">
        <v>598</v>
      </c>
      <c r="D77" s="52" t="s">
        <v>803</v>
      </c>
      <c r="E77" s="52" t="s">
        <v>599</v>
      </c>
      <c r="F77" s="52" t="s">
        <v>600</v>
      </c>
      <c r="G77" s="52" t="s">
        <v>601</v>
      </c>
      <c r="H77" s="52" t="s">
        <v>602</v>
      </c>
      <c r="I77" s="52" t="s">
        <v>603</v>
      </c>
      <c r="J77" s="52" t="s">
        <v>110</v>
      </c>
      <c r="K77" s="52" t="s">
        <v>111</v>
      </c>
      <c r="L77" s="52" t="s">
        <v>271</v>
      </c>
      <c r="M77" s="52" t="s">
        <v>90</v>
      </c>
      <c r="N77" s="52" t="s">
        <v>550</v>
      </c>
      <c r="O77" s="52" t="s">
        <v>127</v>
      </c>
      <c r="P77" s="52" t="s">
        <v>128</v>
      </c>
      <c r="Q77" s="52" t="s">
        <v>178</v>
      </c>
      <c r="R77" s="52" t="s">
        <v>113</v>
      </c>
      <c r="S77" s="52" t="s">
        <v>114</v>
      </c>
      <c r="T77" s="52" t="s">
        <v>604</v>
      </c>
      <c r="U77" s="52" t="s">
        <v>605</v>
      </c>
      <c r="V77" s="52" t="s">
        <v>286</v>
      </c>
      <c r="W77" s="52" t="s">
        <v>287</v>
      </c>
      <c r="X77" s="52" t="s">
        <v>606</v>
      </c>
      <c r="Y77" s="52" t="s">
        <v>126</v>
      </c>
      <c r="Z77" s="52" t="s">
        <v>115</v>
      </c>
      <c r="AA77" s="52" t="s">
        <v>116</v>
      </c>
      <c r="AB77" s="39">
        <v>1</v>
      </c>
    </row>
    <row r="78" spans="1:28">
      <c r="A78" s="52" t="s">
        <v>596</v>
      </c>
      <c r="B78" s="52" t="s">
        <v>607</v>
      </c>
      <c r="C78" s="52" t="s">
        <v>608</v>
      </c>
      <c r="D78" s="52" t="s">
        <v>804</v>
      </c>
      <c r="E78" s="52" t="s">
        <v>609</v>
      </c>
      <c r="F78" s="52" t="s">
        <v>610</v>
      </c>
      <c r="G78" s="52" t="s">
        <v>611</v>
      </c>
      <c r="H78" s="52" t="s">
        <v>612</v>
      </c>
      <c r="I78" s="52" t="s">
        <v>613</v>
      </c>
      <c r="J78" s="52" t="s">
        <v>110</v>
      </c>
      <c r="K78" s="52" t="s">
        <v>111</v>
      </c>
      <c r="L78" s="52" t="s">
        <v>530</v>
      </c>
      <c r="M78" s="52" t="s">
        <v>91</v>
      </c>
      <c r="N78" s="52" t="s">
        <v>614</v>
      </c>
      <c r="O78" s="52" t="s">
        <v>127</v>
      </c>
      <c r="P78" s="52" t="s">
        <v>128</v>
      </c>
      <c r="Q78" s="52" t="s">
        <v>615</v>
      </c>
      <c r="R78" s="52" t="s">
        <v>113</v>
      </c>
      <c r="S78" s="52" t="s">
        <v>114</v>
      </c>
      <c r="T78" s="52" t="s">
        <v>616</v>
      </c>
      <c r="U78" s="52" t="s">
        <v>617</v>
      </c>
      <c r="V78" s="52" t="s">
        <v>335</v>
      </c>
      <c r="W78" s="52" t="s">
        <v>336</v>
      </c>
      <c r="X78" s="52" t="s">
        <v>618</v>
      </c>
      <c r="Y78" s="52" t="s">
        <v>382</v>
      </c>
      <c r="Z78" s="52" t="s">
        <v>115</v>
      </c>
      <c r="AA78" s="52" t="s">
        <v>116</v>
      </c>
      <c r="AB78" s="39">
        <v>1</v>
      </c>
    </row>
    <row r="79" spans="1:28">
      <c r="A79" s="52" t="s">
        <v>596</v>
      </c>
      <c r="B79" s="52" t="s">
        <v>607</v>
      </c>
      <c r="C79" s="52" t="s">
        <v>619</v>
      </c>
      <c r="D79" s="52" t="s">
        <v>805</v>
      </c>
      <c r="E79" s="52" t="s">
        <v>620</v>
      </c>
      <c r="F79" s="52" t="s">
        <v>621</v>
      </c>
      <c r="G79" s="52" t="s">
        <v>622</v>
      </c>
      <c r="H79" s="52" t="s">
        <v>623</v>
      </c>
      <c r="I79" s="52" t="s">
        <v>613</v>
      </c>
      <c r="J79" s="52" t="s">
        <v>110</v>
      </c>
      <c r="K79" s="52" t="s">
        <v>111</v>
      </c>
      <c r="L79" s="52" t="s">
        <v>530</v>
      </c>
      <c r="M79" s="52" t="s">
        <v>91</v>
      </c>
      <c r="N79" s="52" t="s">
        <v>614</v>
      </c>
      <c r="O79" s="52" t="s">
        <v>127</v>
      </c>
      <c r="P79" s="52" t="s">
        <v>128</v>
      </c>
      <c r="Q79" s="52" t="s">
        <v>615</v>
      </c>
      <c r="R79" s="52" t="s">
        <v>113</v>
      </c>
      <c r="S79" s="52" t="s">
        <v>114</v>
      </c>
      <c r="T79" s="52" t="s">
        <v>616</v>
      </c>
      <c r="U79" s="52" t="s">
        <v>617</v>
      </c>
      <c r="V79" s="52" t="s">
        <v>335</v>
      </c>
      <c r="W79" s="52" t="s">
        <v>336</v>
      </c>
      <c r="X79" s="52" t="s">
        <v>624</v>
      </c>
      <c r="Y79" s="52" t="s">
        <v>382</v>
      </c>
      <c r="Z79" s="52" t="s">
        <v>115</v>
      </c>
      <c r="AA79" s="52" t="s">
        <v>116</v>
      </c>
      <c r="AB79" s="39">
        <v>1</v>
      </c>
    </row>
    <row r="80" spans="1:28">
      <c r="A80" s="52" t="s">
        <v>596</v>
      </c>
      <c r="B80" s="52" t="s">
        <v>607</v>
      </c>
      <c r="C80" s="52" t="s">
        <v>625</v>
      </c>
      <c r="D80" s="52" t="s">
        <v>806</v>
      </c>
      <c r="E80" s="52" t="s">
        <v>626</v>
      </c>
      <c r="F80" s="52" t="s">
        <v>621</v>
      </c>
      <c r="G80" s="52" t="s">
        <v>622</v>
      </c>
      <c r="H80" s="52" t="s">
        <v>623</v>
      </c>
      <c r="I80" s="52" t="s">
        <v>613</v>
      </c>
      <c r="J80" s="52" t="s">
        <v>110</v>
      </c>
      <c r="K80" s="52" t="s">
        <v>111</v>
      </c>
      <c r="L80" s="52" t="s">
        <v>530</v>
      </c>
      <c r="M80" s="52" t="s">
        <v>91</v>
      </c>
      <c r="N80" s="52" t="s">
        <v>614</v>
      </c>
      <c r="O80" s="52" t="s">
        <v>127</v>
      </c>
      <c r="P80" s="52" t="s">
        <v>128</v>
      </c>
      <c r="Q80" s="52" t="s">
        <v>615</v>
      </c>
      <c r="R80" s="52" t="s">
        <v>113</v>
      </c>
      <c r="S80" s="52" t="s">
        <v>114</v>
      </c>
      <c r="T80" s="52" t="s">
        <v>616</v>
      </c>
      <c r="U80" s="52" t="s">
        <v>617</v>
      </c>
      <c r="V80" s="52" t="s">
        <v>335</v>
      </c>
      <c r="W80" s="52" t="s">
        <v>336</v>
      </c>
      <c r="X80" s="52" t="s">
        <v>627</v>
      </c>
      <c r="Y80" s="52" t="s">
        <v>382</v>
      </c>
      <c r="Z80" s="52" t="s">
        <v>115</v>
      </c>
      <c r="AA80" s="52" t="s">
        <v>116</v>
      </c>
      <c r="AB80" s="39">
        <v>1</v>
      </c>
    </row>
    <row r="81" spans="1:28">
      <c r="A81" s="52" t="s">
        <v>596</v>
      </c>
      <c r="B81" s="52" t="s">
        <v>607</v>
      </c>
      <c r="C81" s="52" t="s">
        <v>628</v>
      </c>
      <c r="D81" s="52" t="s">
        <v>807</v>
      </c>
      <c r="E81" s="52" t="s">
        <v>629</v>
      </c>
      <c r="F81" s="52" t="s">
        <v>621</v>
      </c>
      <c r="G81" s="52" t="s">
        <v>622</v>
      </c>
      <c r="H81" s="52" t="s">
        <v>623</v>
      </c>
      <c r="I81" s="52" t="s">
        <v>613</v>
      </c>
      <c r="J81" s="52" t="s">
        <v>110</v>
      </c>
      <c r="K81" s="52" t="s">
        <v>111</v>
      </c>
      <c r="L81" s="52" t="s">
        <v>530</v>
      </c>
      <c r="M81" s="52" t="s">
        <v>91</v>
      </c>
      <c r="N81" s="52" t="s">
        <v>614</v>
      </c>
      <c r="O81" s="52" t="s">
        <v>127</v>
      </c>
      <c r="P81" s="52" t="s">
        <v>128</v>
      </c>
      <c r="Q81" s="52" t="s">
        <v>615</v>
      </c>
      <c r="R81" s="52" t="s">
        <v>113</v>
      </c>
      <c r="S81" s="52" t="s">
        <v>114</v>
      </c>
      <c r="T81" s="52" t="s">
        <v>616</v>
      </c>
      <c r="U81" s="52" t="s">
        <v>617</v>
      </c>
      <c r="V81" s="52" t="s">
        <v>335</v>
      </c>
      <c r="W81" s="52" t="s">
        <v>336</v>
      </c>
      <c r="X81" s="52" t="s">
        <v>630</v>
      </c>
      <c r="Y81" s="52" t="s">
        <v>382</v>
      </c>
      <c r="Z81" s="52" t="s">
        <v>115</v>
      </c>
      <c r="AA81" s="52" t="s">
        <v>116</v>
      </c>
      <c r="AB81" s="39">
        <v>1</v>
      </c>
    </row>
    <row r="82" spans="1:28">
      <c r="A82" s="52" t="s">
        <v>596</v>
      </c>
      <c r="B82" s="52" t="s">
        <v>607</v>
      </c>
      <c r="C82" s="52" t="s">
        <v>631</v>
      </c>
      <c r="D82" s="52" t="s">
        <v>808</v>
      </c>
      <c r="E82" s="52" t="s">
        <v>632</v>
      </c>
      <c r="F82" s="52" t="s">
        <v>621</v>
      </c>
      <c r="G82" s="52" t="s">
        <v>622</v>
      </c>
      <c r="H82" s="52" t="s">
        <v>623</v>
      </c>
      <c r="I82" s="52" t="s">
        <v>613</v>
      </c>
      <c r="J82" s="52" t="s">
        <v>110</v>
      </c>
      <c r="K82" s="52" t="s">
        <v>111</v>
      </c>
      <c r="L82" s="52" t="s">
        <v>530</v>
      </c>
      <c r="M82" s="52" t="s">
        <v>91</v>
      </c>
      <c r="N82" s="52" t="s">
        <v>614</v>
      </c>
      <c r="O82" s="52" t="s">
        <v>127</v>
      </c>
      <c r="P82" s="52" t="s">
        <v>128</v>
      </c>
      <c r="Q82" s="52" t="s">
        <v>615</v>
      </c>
      <c r="R82" s="52" t="s">
        <v>113</v>
      </c>
      <c r="S82" s="52" t="s">
        <v>114</v>
      </c>
      <c r="T82" s="52" t="s">
        <v>616</v>
      </c>
      <c r="U82" s="52" t="s">
        <v>617</v>
      </c>
      <c r="V82" s="52" t="s">
        <v>335</v>
      </c>
      <c r="W82" s="52" t="s">
        <v>336</v>
      </c>
      <c r="X82" s="52" t="s">
        <v>633</v>
      </c>
      <c r="Y82" s="52" t="s">
        <v>382</v>
      </c>
      <c r="Z82" s="52" t="s">
        <v>115</v>
      </c>
      <c r="AA82" s="52" t="s">
        <v>116</v>
      </c>
      <c r="AB82" s="39">
        <v>1</v>
      </c>
    </row>
    <row r="83" spans="1:28">
      <c r="A83" s="52" t="s">
        <v>596</v>
      </c>
      <c r="B83" s="52" t="s">
        <v>607</v>
      </c>
      <c r="C83" s="52" t="s">
        <v>634</v>
      </c>
      <c r="D83" s="52" t="s">
        <v>809</v>
      </c>
      <c r="E83" s="52" t="s">
        <v>635</v>
      </c>
      <c r="F83" s="52" t="s">
        <v>621</v>
      </c>
      <c r="G83" s="52" t="s">
        <v>622</v>
      </c>
      <c r="H83" s="52" t="s">
        <v>623</v>
      </c>
      <c r="I83" s="52" t="s">
        <v>613</v>
      </c>
      <c r="J83" s="52" t="s">
        <v>110</v>
      </c>
      <c r="K83" s="52" t="s">
        <v>111</v>
      </c>
      <c r="L83" s="52" t="s">
        <v>530</v>
      </c>
      <c r="M83" s="52" t="s">
        <v>91</v>
      </c>
      <c r="N83" s="52" t="s">
        <v>614</v>
      </c>
      <c r="O83" s="52" t="s">
        <v>127</v>
      </c>
      <c r="P83" s="52" t="s">
        <v>128</v>
      </c>
      <c r="Q83" s="52" t="s">
        <v>615</v>
      </c>
      <c r="R83" s="52" t="s">
        <v>113</v>
      </c>
      <c r="S83" s="52" t="s">
        <v>114</v>
      </c>
      <c r="T83" s="52" t="s">
        <v>616</v>
      </c>
      <c r="U83" s="52" t="s">
        <v>617</v>
      </c>
      <c r="V83" s="52" t="s">
        <v>335</v>
      </c>
      <c r="W83" s="52" t="s">
        <v>336</v>
      </c>
      <c r="X83" s="52" t="s">
        <v>636</v>
      </c>
      <c r="Y83" s="52" t="s">
        <v>382</v>
      </c>
      <c r="Z83" s="52" t="s">
        <v>115</v>
      </c>
      <c r="AA83" s="52" t="s">
        <v>116</v>
      </c>
      <c r="AB83" s="39">
        <v>1</v>
      </c>
    </row>
    <row r="84" spans="1:28">
      <c r="A84" s="52" t="s">
        <v>596</v>
      </c>
      <c r="B84" s="52" t="s">
        <v>607</v>
      </c>
      <c r="C84" s="52" t="s">
        <v>637</v>
      </c>
      <c r="D84" s="52" t="s">
        <v>810</v>
      </c>
      <c r="E84" s="52" t="s">
        <v>638</v>
      </c>
      <c r="F84" s="52" t="s">
        <v>621</v>
      </c>
      <c r="G84" s="52" t="s">
        <v>622</v>
      </c>
      <c r="H84" s="52" t="s">
        <v>623</v>
      </c>
      <c r="I84" s="52" t="s">
        <v>613</v>
      </c>
      <c r="J84" s="52" t="s">
        <v>110</v>
      </c>
      <c r="K84" s="52" t="s">
        <v>111</v>
      </c>
      <c r="L84" s="52" t="s">
        <v>530</v>
      </c>
      <c r="M84" s="52" t="s">
        <v>91</v>
      </c>
      <c r="N84" s="52" t="s">
        <v>614</v>
      </c>
      <c r="O84" s="52" t="s">
        <v>127</v>
      </c>
      <c r="P84" s="52" t="s">
        <v>128</v>
      </c>
      <c r="Q84" s="52" t="s">
        <v>615</v>
      </c>
      <c r="R84" s="52" t="s">
        <v>113</v>
      </c>
      <c r="S84" s="52" t="s">
        <v>114</v>
      </c>
      <c r="T84" s="52" t="s">
        <v>616</v>
      </c>
      <c r="U84" s="52" t="s">
        <v>617</v>
      </c>
      <c r="V84" s="52" t="s">
        <v>335</v>
      </c>
      <c r="W84" s="52" t="s">
        <v>336</v>
      </c>
      <c r="X84" s="52" t="s">
        <v>639</v>
      </c>
      <c r="Y84" s="52" t="s">
        <v>382</v>
      </c>
      <c r="Z84" s="52" t="s">
        <v>115</v>
      </c>
      <c r="AA84" s="52" t="s">
        <v>116</v>
      </c>
      <c r="AB84" s="39">
        <v>1</v>
      </c>
    </row>
    <row r="85" spans="1:28">
      <c r="A85" s="52" t="s">
        <v>596</v>
      </c>
      <c r="B85" s="52" t="s">
        <v>607</v>
      </c>
      <c r="C85" s="52" t="s">
        <v>640</v>
      </c>
      <c r="D85" s="52" t="s">
        <v>811</v>
      </c>
      <c r="E85" s="52" t="s">
        <v>641</v>
      </c>
      <c r="F85" s="52" t="s">
        <v>642</v>
      </c>
      <c r="G85" s="52" t="s">
        <v>643</v>
      </c>
      <c r="H85" s="52" t="s">
        <v>644</v>
      </c>
      <c r="I85" s="52" t="s">
        <v>645</v>
      </c>
      <c r="J85" s="52" t="s">
        <v>110</v>
      </c>
      <c r="K85" s="52" t="s">
        <v>111</v>
      </c>
      <c r="L85" s="52" t="s">
        <v>112</v>
      </c>
      <c r="M85" s="52" t="s">
        <v>90</v>
      </c>
      <c r="N85" s="52" t="s">
        <v>550</v>
      </c>
      <c r="O85" s="52" t="s">
        <v>127</v>
      </c>
      <c r="P85" s="52" t="s">
        <v>128</v>
      </c>
      <c r="Q85" s="52" t="s">
        <v>360</v>
      </c>
      <c r="R85" s="52" t="s">
        <v>113</v>
      </c>
      <c r="S85" s="52" t="s">
        <v>114</v>
      </c>
      <c r="T85" s="52" t="s">
        <v>646</v>
      </c>
      <c r="U85" s="52" t="s">
        <v>647</v>
      </c>
      <c r="V85" s="52" t="s">
        <v>286</v>
      </c>
      <c r="W85" s="52" t="s">
        <v>287</v>
      </c>
      <c r="X85" s="52" t="s">
        <v>648</v>
      </c>
      <c r="Y85" s="52" t="s">
        <v>382</v>
      </c>
      <c r="Z85" s="52" t="s">
        <v>115</v>
      </c>
      <c r="AA85" s="52" t="s">
        <v>116</v>
      </c>
      <c r="AB85" s="39">
        <v>2</v>
      </c>
    </row>
    <row r="86" spans="1:28">
      <c r="A86" s="52" t="s">
        <v>596</v>
      </c>
      <c r="B86" s="52" t="s">
        <v>671</v>
      </c>
      <c r="C86" s="52" t="s">
        <v>672</v>
      </c>
      <c r="D86" s="52" t="s">
        <v>812</v>
      </c>
      <c r="E86" s="52" t="s">
        <v>673</v>
      </c>
      <c r="F86" s="52" t="s">
        <v>674</v>
      </c>
      <c r="G86" s="52" t="s">
        <v>675</v>
      </c>
      <c r="H86" s="52" t="s">
        <v>676</v>
      </c>
      <c r="I86" s="52" t="s">
        <v>655</v>
      </c>
      <c r="J86" s="52" t="s">
        <v>110</v>
      </c>
      <c r="K86" s="52" t="s">
        <v>111</v>
      </c>
      <c r="L86" s="52" t="s">
        <v>112</v>
      </c>
      <c r="M86" s="52" t="s">
        <v>90</v>
      </c>
      <c r="N86" s="52" t="s">
        <v>550</v>
      </c>
      <c r="O86" s="52" t="s">
        <v>127</v>
      </c>
      <c r="P86" s="52" t="s">
        <v>128</v>
      </c>
      <c r="Q86" s="52" t="s">
        <v>677</v>
      </c>
      <c r="R86" s="52" t="s">
        <v>113</v>
      </c>
      <c r="S86" s="52" t="s">
        <v>114</v>
      </c>
      <c r="T86" s="52" t="s">
        <v>678</v>
      </c>
      <c r="U86" s="52" t="s">
        <v>679</v>
      </c>
      <c r="V86" s="52" t="s">
        <v>286</v>
      </c>
      <c r="W86" s="52" t="s">
        <v>287</v>
      </c>
      <c r="X86" s="52" t="s">
        <v>680</v>
      </c>
      <c r="Y86" s="52" t="s">
        <v>382</v>
      </c>
      <c r="Z86" s="52" t="s">
        <v>115</v>
      </c>
      <c r="AA86" s="52" t="s">
        <v>116</v>
      </c>
      <c r="AB86" s="39">
        <v>1</v>
      </c>
    </row>
    <row r="87" spans="1:28">
      <c r="A87" s="52" t="s">
        <v>596</v>
      </c>
      <c r="B87" s="52" t="s">
        <v>671</v>
      </c>
      <c r="C87" s="52" t="s">
        <v>681</v>
      </c>
      <c r="D87" s="52" t="s">
        <v>813</v>
      </c>
      <c r="E87" s="52" t="s">
        <v>682</v>
      </c>
      <c r="F87" s="52" t="s">
        <v>683</v>
      </c>
      <c r="G87" s="52" t="s">
        <v>684</v>
      </c>
      <c r="H87" s="52" t="s">
        <v>685</v>
      </c>
      <c r="I87" s="52" t="s">
        <v>686</v>
      </c>
      <c r="J87" s="52" t="s">
        <v>110</v>
      </c>
      <c r="K87" s="52" t="s">
        <v>111</v>
      </c>
      <c r="L87" s="52" t="s">
        <v>271</v>
      </c>
      <c r="M87" s="52" t="s">
        <v>687</v>
      </c>
      <c r="N87" s="52" t="s">
        <v>688</v>
      </c>
      <c r="O87" s="52" t="s">
        <v>122</v>
      </c>
      <c r="P87" s="52" t="s">
        <v>124</v>
      </c>
      <c r="Q87" s="52" t="s">
        <v>689</v>
      </c>
      <c r="R87" s="52" t="s">
        <v>113</v>
      </c>
      <c r="S87" s="52" t="s">
        <v>114</v>
      </c>
      <c r="T87" s="52" t="s">
        <v>690</v>
      </c>
      <c r="U87" s="52" t="s">
        <v>691</v>
      </c>
      <c r="V87" s="52" t="s">
        <v>692</v>
      </c>
      <c r="W87" s="52" t="s">
        <v>693</v>
      </c>
      <c r="X87" s="52" t="s">
        <v>694</v>
      </c>
      <c r="Y87" s="52" t="s">
        <v>126</v>
      </c>
      <c r="Z87" s="52" t="s">
        <v>115</v>
      </c>
      <c r="AA87" s="52" t="s">
        <v>116</v>
      </c>
      <c r="AB87" s="39">
        <v>1</v>
      </c>
    </row>
    <row r="88" spans="1:28">
      <c r="A88" s="52" t="s">
        <v>596</v>
      </c>
      <c r="B88" s="52" t="s">
        <v>695</v>
      </c>
      <c r="C88" s="52" t="s">
        <v>696</v>
      </c>
      <c r="D88" s="52" t="s">
        <v>814</v>
      </c>
      <c r="E88" s="52" t="s">
        <v>697</v>
      </c>
      <c r="F88" s="52" t="s">
        <v>698</v>
      </c>
      <c r="G88" s="52" t="s">
        <v>699</v>
      </c>
      <c r="H88" s="52" t="s">
        <v>700</v>
      </c>
      <c r="I88" s="52" t="s">
        <v>701</v>
      </c>
      <c r="J88" s="52" t="s">
        <v>110</v>
      </c>
      <c r="K88" s="52" t="s">
        <v>111</v>
      </c>
      <c r="L88" s="52" t="s">
        <v>112</v>
      </c>
      <c r="M88" s="52" t="s">
        <v>90</v>
      </c>
      <c r="N88" s="52" t="s">
        <v>550</v>
      </c>
      <c r="O88" s="52" t="s">
        <v>127</v>
      </c>
      <c r="P88" s="52" t="s">
        <v>128</v>
      </c>
      <c r="Q88" s="52" t="s">
        <v>702</v>
      </c>
      <c r="R88" s="52" t="s">
        <v>113</v>
      </c>
      <c r="S88" s="52" t="s">
        <v>114</v>
      </c>
      <c r="T88" s="52" t="s">
        <v>678</v>
      </c>
      <c r="U88" s="52" t="s">
        <v>679</v>
      </c>
      <c r="V88" s="52" t="s">
        <v>286</v>
      </c>
      <c r="W88" s="52" t="s">
        <v>287</v>
      </c>
      <c r="X88" s="52" t="s">
        <v>703</v>
      </c>
      <c r="Y88" s="52" t="s">
        <v>382</v>
      </c>
      <c r="Z88" s="52" t="s">
        <v>115</v>
      </c>
      <c r="AA88" s="52" t="s">
        <v>116</v>
      </c>
      <c r="AB88" s="39">
        <v>2</v>
      </c>
    </row>
    <row r="89" spans="1:28">
      <c r="A89" s="52" t="s">
        <v>596</v>
      </c>
      <c r="B89" s="52" t="s">
        <v>709</v>
      </c>
      <c r="C89" s="52" t="s">
        <v>710</v>
      </c>
      <c r="D89" s="52" t="s">
        <v>815</v>
      </c>
      <c r="E89" s="52" t="s">
        <v>711</v>
      </c>
      <c r="F89" s="52" t="s">
        <v>712</v>
      </c>
      <c r="G89" s="52" t="s">
        <v>713</v>
      </c>
      <c r="H89" s="52" t="s">
        <v>714</v>
      </c>
      <c r="I89" s="52" t="s">
        <v>613</v>
      </c>
      <c r="J89" s="52" t="s">
        <v>110</v>
      </c>
      <c r="K89" s="52" t="s">
        <v>111</v>
      </c>
      <c r="L89" s="52" t="s">
        <v>715</v>
      </c>
      <c r="M89" s="52" t="s">
        <v>716</v>
      </c>
      <c r="N89" s="52" t="s">
        <v>717</v>
      </c>
      <c r="O89" s="52" t="s">
        <v>122</v>
      </c>
      <c r="P89" s="52" t="s">
        <v>124</v>
      </c>
      <c r="Q89" s="52" t="s">
        <v>689</v>
      </c>
      <c r="R89" s="52" t="s">
        <v>113</v>
      </c>
      <c r="S89" s="52" t="s">
        <v>114</v>
      </c>
      <c r="T89" s="52" t="s">
        <v>718</v>
      </c>
      <c r="U89" s="52" t="s">
        <v>719</v>
      </c>
      <c r="V89" s="52" t="s">
        <v>720</v>
      </c>
      <c r="W89" s="52" t="s">
        <v>721</v>
      </c>
      <c r="X89" s="52" t="s">
        <v>722</v>
      </c>
      <c r="Y89" s="52" t="s">
        <v>126</v>
      </c>
      <c r="Z89" s="52" t="s">
        <v>115</v>
      </c>
      <c r="AA89" s="52" t="s">
        <v>116</v>
      </c>
      <c r="AB89" s="39">
        <v>1</v>
      </c>
    </row>
    <row r="90" spans="1:28">
      <c r="A90" s="52" t="s">
        <v>596</v>
      </c>
      <c r="B90" s="52" t="s">
        <v>723</v>
      </c>
      <c r="C90" s="52" t="s">
        <v>724</v>
      </c>
      <c r="D90" s="52" t="s">
        <v>816</v>
      </c>
      <c r="E90" s="52" t="s">
        <v>725</v>
      </c>
      <c r="F90" s="52" t="s">
        <v>726</v>
      </c>
      <c r="G90" s="52" t="s">
        <v>727</v>
      </c>
      <c r="H90" s="52" t="s">
        <v>728</v>
      </c>
      <c r="I90" s="52" t="s">
        <v>729</v>
      </c>
      <c r="J90" s="52" t="s">
        <v>110</v>
      </c>
      <c r="K90" s="52" t="s">
        <v>111</v>
      </c>
      <c r="L90" s="52" t="s">
        <v>271</v>
      </c>
      <c r="M90" s="52" t="s">
        <v>372</v>
      </c>
      <c r="N90" s="52" t="s">
        <v>373</v>
      </c>
      <c r="O90" s="52" t="s">
        <v>127</v>
      </c>
      <c r="P90" s="52" t="s">
        <v>128</v>
      </c>
      <c r="Q90" s="52" t="s">
        <v>360</v>
      </c>
      <c r="R90" s="52" t="s">
        <v>113</v>
      </c>
      <c r="S90" s="52" t="s">
        <v>114</v>
      </c>
      <c r="T90" s="52" t="s">
        <v>646</v>
      </c>
      <c r="U90" s="52" t="s">
        <v>647</v>
      </c>
      <c r="V90" s="52" t="s">
        <v>238</v>
      </c>
      <c r="W90" s="52" t="s">
        <v>239</v>
      </c>
      <c r="X90" s="52" t="s">
        <v>730</v>
      </c>
      <c r="Y90" s="52" t="s">
        <v>126</v>
      </c>
      <c r="Z90" s="52" t="s">
        <v>115</v>
      </c>
      <c r="AA90" s="52" t="s">
        <v>116</v>
      </c>
      <c r="AB90" s="39">
        <v>1</v>
      </c>
    </row>
    <row r="91" spans="1:28">
      <c r="A91" s="52" t="s">
        <v>596</v>
      </c>
      <c r="B91" s="52" t="s">
        <v>731</v>
      </c>
      <c r="C91" s="52" t="s">
        <v>732</v>
      </c>
      <c r="D91" s="52" t="s">
        <v>817</v>
      </c>
      <c r="E91" s="52" t="s">
        <v>733</v>
      </c>
      <c r="F91" s="52" t="s">
        <v>734</v>
      </c>
      <c r="G91" s="52" t="s">
        <v>735</v>
      </c>
      <c r="H91" s="52" t="s">
        <v>736</v>
      </c>
      <c r="I91" s="52" t="s">
        <v>737</v>
      </c>
      <c r="J91" s="52" t="s">
        <v>110</v>
      </c>
      <c r="K91" s="52" t="s">
        <v>111</v>
      </c>
      <c r="L91" s="52" t="s">
        <v>271</v>
      </c>
      <c r="M91" s="52" t="s">
        <v>738</v>
      </c>
      <c r="N91" s="52" t="s">
        <v>739</v>
      </c>
      <c r="O91" s="52" t="s">
        <v>127</v>
      </c>
      <c r="P91" s="52" t="s">
        <v>128</v>
      </c>
      <c r="Q91" s="52" t="s">
        <v>360</v>
      </c>
      <c r="R91" s="52" t="s">
        <v>113</v>
      </c>
      <c r="S91" s="52" t="s">
        <v>114</v>
      </c>
      <c r="T91" s="52" t="s">
        <v>646</v>
      </c>
      <c r="U91" s="52" t="s">
        <v>647</v>
      </c>
      <c r="V91" s="52" t="s">
        <v>238</v>
      </c>
      <c r="W91" s="52" t="s">
        <v>239</v>
      </c>
      <c r="X91" s="52" t="s">
        <v>740</v>
      </c>
      <c r="Y91" s="52" t="s">
        <v>409</v>
      </c>
      <c r="Z91" s="52" t="s">
        <v>115</v>
      </c>
      <c r="AA91" s="52" t="s">
        <v>116</v>
      </c>
      <c r="AB91" s="39">
        <v>1</v>
      </c>
    </row>
    <row r="92" spans="1:28">
      <c r="A92" s="52" t="s">
        <v>596</v>
      </c>
      <c r="B92" s="52" t="s">
        <v>731</v>
      </c>
      <c r="C92" s="52" t="s">
        <v>741</v>
      </c>
      <c r="D92" s="52" t="s">
        <v>818</v>
      </c>
      <c r="E92" s="52" t="s">
        <v>742</v>
      </c>
      <c r="F92" s="52" t="s">
        <v>743</v>
      </c>
      <c r="G92" s="52" t="s">
        <v>744</v>
      </c>
      <c r="H92" s="52" t="s">
        <v>745</v>
      </c>
      <c r="I92" s="52" t="s">
        <v>746</v>
      </c>
      <c r="J92" s="52" t="s">
        <v>110</v>
      </c>
      <c r="K92" s="52" t="s">
        <v>111</v>
      </c>
      <c r="L92" s="52" t="s">
        <v>271</v>
      </c>
      <c r="M92" s="52" t="s">
        <v>738</v>
      </c>
      <c r="N92" s="52" t="s">
        <v>739</v>
      </c>
      <c r="O92" s="52" t="s">
        <v>127</v>
      </c>
      <c r="P92" s="52" t="s">
        <v>128</v>
      </c>
      <c r="Q92" s="52" t="s">
        <v>360</v>
      </c>
      <c r="R92" s="52" t="s">
        <v>113</v>
      </c>
      <c r="S92" s="52" t="s">
        <v>114</v>
      </c>
      <c r="T92" s="52" t="s">
        <v>747</v>
      </c>
      <c r="U92" s="52" t="s">
        <v>748</v>
      </c>
      <c r="V92" s="52" t="s">
        <v>238</v>
      </c>
      <c r="W92" s="52" t="s">
        <v>239</v>
      </c>
      <c r="X92" s="52" t="s">
        <v>749</v>
      </c>
      <c r="Y92" s="52" t="s">
        <v>409</v>
      </c>
      <c r="Z92" s="52" t="s">
        <v>115</v>
      </c>
      <c r="AA92" s="52" t="s">
        <v>116</v>
      </c>
      <c r="AB92" s="39">
        <v>1</v>
      </c>
    </row>
    <row r="93" spans="1:28">
      <c r="A93" s="52" t="s">
        <v>596</v>
      </c>
      <c r="B93" s="52" t="s">
        <v>750</v>
      </c>
      <c r="C93" s="52" t="s">
        <v>751</v>
      </c>
      <c r="D93" s="52" t="s">
        <v>819</v>
      </c>
      <c r="E93" s="52" t="s">
        <v>752</v>
      </c>
      <c r="F93" s="52" t="s">
        <v>753</v>
      </c>
      <c r="G93" s="52" t="s">
        <v>754</v>
      </c>
      <c r="H93" s="52" t="s">
        <v>755</v>
      </c>
      <c r="I93" s="52" t="s">
        <v>756</v>
      </c>
      <c r="J93" s="52" t="s">
        <v>110</v>
      </c>
      <c r="K93" s="52" t="s">
        <v>111</v>
      </c>
      <c r="L93" s="52" t="s">
        <v>271</v>
      </c>
      <c r="M93" s="52" t="s">
        <v>738</v>
      </c>
      <c r="N93" s="52" t="s">
        <v>739</v>
      </c>
      <c r="O93" s="52" t="s">
        <v>127</v>
      </c>
      <c r="P93" s="52" t="s">
        <v>128</v>
      </c>
      <c r="Q93" s="52" t="s">
        <v>360</v>
      </c>
      <c r="R93" s="52" t="s">
        <v>113</v>
      </c>
      <c r="S93" s="52" t="s">
        <v>114</v>
      </c>
      <c r="T93" s="52" t="s">
        <v>236</v>
      </c>
      <c r="U93" s="52" t="s">
        <v>237</v>
      </c>
      <c r="V93" s="52" t="s">
        <v>238</v>
      </c>
      <c r="W93" s="52" t="s">
        <v>239</v>
      </c>
      <c r="X93" s="52" t="s">
        <v>757</v>
      </c>
      <c r="Y93" s="52" t="s">
        <v>409</v>
      </c>
      <c r="Z93" s="52" t="s">
        <v>115</v>
      </c>
      <c r="AA93" s="52" t="s">
        <v>116</v>
      </c>
      <c r="AB93" s="39">
        <v>1</v>
      </c>
    </row>
    <row r="94" spans="1:28">
      <c r="A94" s="52" t="s">
        <v>596</v>
      </c>
      <c r="B94" s="52" t="s">
        <v>758</v>
      </c>
      <c r="C94" s="52" t="s">
        <v>759</v>
      </c>
      <c r="D94" s="52" t="s">
        <v>820</v>
      </c>
      <c r="E94" s="52" t="s">
        <v>760</v>
      </c>
      <c r="F94" s="52" t="s">
        <v>761</v>
      </c>
      <c r="G94" s="52" t="s">
        <v>762</v>
      </c>
      <c r="H94" s="52" t="s">
        <v>763</v>
      </c>
      <c r="I94" s="52" t="s">
        <v>764</v>
      </c>
      <c r="J94" s="52" t="s">
        <v>110</v>
      </c>
      <c r="K94" s="52" t="s">
        <v>111</v>
      </c>
      <c r="L94" s="52" t="s">
        <v>271</v>
      </c>
      <c r="M94" s="52" t="s">
        <v>765</v>
      </c>
      <c r="N94" s="52" t="s">
        <v>766</v>
      </c>
      <c r="O94" s="52" t="s">
        <v>127</v>
      </c>
      <c r="P94" s="52" t="s">
        <v>128</v>
      </c>
      <c r="Q94" s="52" t="s">
        <v>360</v>
      </c>
      <c r="R94" s="52" t="s">
        <v>113</v>
      </c>
      <c r="S94" s="52" t="s">
        <v>114</v>
      </c>
      <c r="T94" s="52" t="s">
        <v>767</v>
      </c>
      <c r="U94" s="52" t="s">
        <v>768</v>
      </c>
      <c r="V94" s="52" t="s">
        <v>238</v>
      </c>
      <c r="W94" s="52" t="s">
        <v>239</v>
      </c>
      <c r="X94" s="52" t="s">
        <v>769</v>
      </c>
      <c r="Y94" s="52" t="s">
        <v>409</v>
      </c>
      <c r="Z94" s="52" t="s">
        <v>115</v>
      </c>
      <c r="AA94" s="52" t="s">
        <v>116</v>
      </c>
      <c r="AB94" s="39">
        <v>1</v>
      </c>
    </row>
    <row r="95" spans="1:28">
      <c r="A95" s="52" t="s">
        <v>596</v>
      </c>
      <c r="B95" s="52" t="s">
        <v>758</v>
      </c>
      <c r="C95" s="52" t="s">
        <v>770</v>
      </c>
      <c r="D95" s="52" t="s">
        <v>821</v>
      </c>
      <c r="E95" s="52" t="s">
        <v>771</v>
      </c>
      <c r="F95" s="52" t="s">
        <v>772</v>
      </c>
      <c r="G95" s="52" t="s">
        <v>762</v>
      </c>
      <c r="H95" s="52" t="s">
        <v>773</v>
      </c>
      <c r="I95" s="52" t="s">
        <v>774</v>
      </c>
      <c r="J95" s="52" t="s">
        <v>110</v>
      </c>
      <c r="K95" s="52" t="s">
        <v>111</v>
      </c>
      <c r="L95" s="52" t="s">
        <v>271</v>
      </c>
      <c r="M95" s="52" t="s">
        <v>738</v>
      </c>
      <c r="N95" s="52" t="s">
        <v>739</v>
      </c>
      <c r="O95" s="52" t="s">
        <v>127</v>
      </c>
      <c r="P95" s="52" t="s">
        <v>128</v>
      </c>
      <c r="Q95" s="52" t="s">
        <v>360</v>
      </c>
      <c r="R95" s="52" t="s">
        <v>113</v>
      </c>
      <c r="S95" s="52" t="s">
        <v>114</v>
      </c>
      <c r="T95" s="52" t="s">
        <v>236</v>
      </c>
      <c r="U95" s="52" t="s">
        <v>237</v>
      </c>
      <c r="V95" s="52" t="s">
        <v>238</v>
      </c>
      <c r="W95" s="52" t="s">
        <v>239</v>
      </c>
      <c r="X95" s="52" t="s">
        <v>757</v>
      </c>
      <c r="Y95" s="52" t="s">
        <v>409</v>
      </c>
      <c r="Z95" s="52" t="s">
        <v>115</v>
      </c>
      <c r="AA95" s="52" t="s">
        <v>116</v>
      </c>
      <c r="AB95" s="39">
        <v>1</v>
      </c>
    </row>
    <row r="96" spans="1:28">
      <c r="A96" s="53" t="s">
        <v>596</v>
      </c>
      <c r="B96" s="53" t="s">
        <v>649</v>
      </c>
      <c r="C96" s="53" t="s">
        <v>650</v>
      </c>
      <c r="D96" s="53"/>
      <c r="E96" s="53" t="s">
        <v>651</v>
      </c>
      <c r="F96" s="53" t="s">
        <v>652</v>
      </c>
      <c r="G96" s="53" t="s">
        <v>653</v>
      </c>
      <c r="H96" s="53" t="s">
        <v>654</v>
      </c>
      <c r="I96" s="53" t="s">
        <v>655</v>
      </c>
      <c r="J96" s="53" t="s">
        <v>110</v>
      </c>
      <c r="K96" s="53" t="s">
        <v>111</v>
      </c>
      <c r="L96" s="53" t="s">
        <v>112</v>
      </c>
      <c r="M96" s="53" t="s">
        <v>90</v>
      </c>
      <c r="N96" s="53" t="s">
        <v>550</v>
      </c>
      <c r="O96" s="53" t="s">
        <v>127</v>
      </c>
      <c r="P96" s="53" t="s">
        <v>128</v>
      </c>
      <c r="Q96" s="53" t="s">
        <v>523</v>
      </c>
      <c r="R96" s="53" t="s">
        <v>421</v>
      </c>
      <c r="S96" s="53" t="s">
        <v>422</v>
      </c>
      <c r="T96" s="53" t="s">
        <v>90</v>
      </c>
      <c r="U96" s="53" t="s">
        <v>550</v>
      </c>
      <c r="V96" s="53" t="s">
        <v>656</v>
      </c>
      <c r="W96" s="53" t="s">
        <v>657</v>
      </c>
      <c r="X96" s="53" t="s">
        <v>122</v>
      </c>
      <c r="Y96" s="53" t="s">
        <v>658</v>
      </c>
      <c r="Z96" s="53" t="s">
        <v>115</v>
      </c>
      <c r="AA96" s="53" t="s">
        <v>116</v>
      </c>
      <c r="AB96" s="56">
        <v>20</v>
      </c>
    </row>
    <row r="97" spans="1:28">
      <c r="A97" s="53" t="s">
        <v>596</v>
      </c>
      <c r="B97" s="53" t="s">
        <v>659</v>
      </c>
      <c r="C97" s="53" t="s">
        <v>660</v>
      </c>
      <c r="D97" s="53"/>
      <c r="E97" s="53" t="s">
        <v>661</v>
      </c>
      <c r="F97" s="53" t="s">
        <v>662</v>
      </c>
      <c r="G97" s="53" t="s">
        <v>663</v>
      </c>
      <c r="H97" s="53" t="s">
        <v>122</v>
      </c>
      <c r="I97" s="53" t="s">
        <v>613</v>
      </c>
      <c r="J97" s="53" t="s">
        <v>110</v>
      </c>
      <c r="K97" s="53" t="s">
        <v>111</v>
      </c>
      <c r="L97" s="53" t="s">
        <v>271</v>
      </c>
      <c r="M97" s="53" t="s">
        <v>91</v>
      </c>
      <c r="N97" s="53" t="s">
        <v>614</v>
      </c>
      <c r="O97" s="53" t="s">
        <v>127</v>
      </c>
      <c r="P97" s="53" t="s">
        <v>128</v>
      </c>
      <c r="Q97" s="53" t="s">
        <v>332</v>
      </c>
      <c r="R97" s="53" t="s">
        <v>113</v>
      </c>
      <c r="S97" s="53" t="s">
        <v>114</v>
      </c>
      <c r="T97" s="53" t="s">
        <v>91</v>
      </c>
      <c r="U97" s="53" t="s">
        <v>614</v>
      </c>
      <c r="V97" s="53" t="s">
        <v>335</v>
      </c>
      <c r="W97" s="53" t="s">
        <v>336</v>
      </c>
      <c r="X97" s="53" t="s">
        <v>122</v>
      </c>
      <c r="Y97" s="53" t="s">
        <v>241</v>
      </c>
      <c r="Z97" s="53" t="s">
        <v>115</v>
      </c>
      <c r="AA97" s="53" t="s">
        <v>116</v>
      </c>
      <c r="AB97" s="56">
        <v>5</v>
      </c>
    </row>
    <row r="98" spans="1:28">
      <c r="A98" s="53" t="s">
        <v>596</v>
      </c>
      <c r="B98" s="53" t="s">
        <v>659</v>
      </c>
      <c r="C98" s="54" t="s">
        <v>664</v>
      </c>
      <c r="D98" s="54"/>
      <c r="E98" s="53" t="s">
        <v>665</v>
      </c>
      <c r="F98" s="53" t="s">
        <v>666</v>
      </c>
      <c r="G98" s="53" t="s">
        <v>667</v>
      </c>
      <c r="H98" s="53" t="s">
        <v>668</v>
      </c>
      <c r="I98" s="53" t="s">
        <v>613</v>
      </c>
      <c r="J98" s="53" t="s">
        <v>110</v>
      </c>
      <c r="K98" s="53" t="s">
        <v>111</v>
      </c>
      <c r="L98" s="53" t="s">
        <v>112</v>
      </c>
      <c r="M98" s="53" t="s">
        <v>91</v>
      </c>
      <c r="N98" s="53" t="s">
        <v>614</v>
      </c>
      <c r="O98" s="53" t="s">
        <v>127</v>
      </c>
      <c r="P98" s="53" t="s">
        <v>128</v>
      </c>
      <c r="Q98" s="53" t="s">
        <v>523</v>
      </c>
      <c r="R98" s="53" t="s">
        <v>669</v>
      </c>
      <c r="S98" s="53" t="s">
        <v>422</v>
      </c>
      <c r="T98" s="53" t="s">
        <v>91</v>
      </c>
      <c r="U98" s="53" t="s">
        <v>614</v>
      </c>
      <c r="V98" s="53" t="s">
        <v>238</v>
      </c>
      <c r="W98" s="53" t="s">
        <v>239</v>
      </c>
      <c r="X98" s="53" t="s">
        <v>122</v>
      </c>
      <c r="Y98" s="53" t="s">
        <v>670</v>
      </c>
      <c r="Z98" s="53" t="s">
        <v>115</v>
      </c>
      <c r="AA98" s="53" t="s">
        <v>116</v>
      </c>
      <c r="AB98" s="56">
        <v>3</v>
      </c>
    </row>
    <row r="99" spans="1:28">
      <c r="A99" s="53" t="s">
        <v>596</v>
      </c>
      <c r="B99" s="53" t="s">
        <v>704</v>
      </c>
      <c r="C99" s="53" t="s">
        <v>705</v>
      </c>
      <c r="D99" s="53"/>
      <c r="E99" s="53" t="s">
        <v>706</v>
      </c>
      <c r="F99" s="53" t="s">
        <v>122</v>
      </c>
      <c r="G99" s="53" t="s">
        <v>122</v>
      </c>
      <c r="H99" s="53" t="s">
        <v>122</v>
      </c>
      <c r="I99" s="53" t="s">
        <v>707</v>
      </c>
      <c r="J99" s="53" t="s">
        <v>110</v>
      </c>
      <c r="K99" s="53" t="s">
        <v>111</v>
      </c>
      <c r="L99" s="53" t="s">
        <v>112</v>
      </c>
      <c r="M99" s="53" t="s">
        <v>90</v>
      </c>
      <c r="N99" s="53" t="s">
        <v>550</v>
      </c>
      <c r="O99" s="53" t="s">
        <v>127</v>
      </c>
      <c r="P99" s="53" t="s">
        <v>128</v>
      </c>
      <c r="Q99" s="53" t="s">
        <v>708</v>
      </c>
      <c r="R99" s="53" t="s">
        <v>113</v>
      </c>
      <c r="S99" s="53" t="s">
        <v>114</v>
      </c>
      <c r="T99" s="53" t="s">
        <v>90</v>
      </c>
      <c r="U99" s="53" t="s">
        <v>550</v>
      </c>
      <c r="V99" s="53" t="s">
        <v>286</v>
      </c>
      <c r="W99" s="53" t="s">
        <v>287</v>
      </c>
      <c r="X99" s="53" t="s">
        <v>122</v>
      </c>
      <c r="Y99" s="53" t="s">
        <v>581</v>
      </c>
      <c r="Z99" s="53" t="s">
        <v>115</v>
      </c>
      <c r="AA99" s="53" t="s">
        <v>116</v>
      </c>
      <c r="AB99" s="56">
        <v>1</v>
      </c>
    </row>
    <row r="100" spans="1:28">
      <c r="A100" s="53" t="s">
        <v>596</v>
      </c>
      <c r="B100" s="53" t="s">
        <v>775</v>
      </c>
      <c r="C100" s="53" t="s">
        <v>776</v>
      </c>
      <c r="D100" s="53"/>
      <c r="E100" s="53" t="s">
        <v>777</v>
      </c>
      <c r="F100" s="53" t="s">
        <v>778</v>
      </c>
      <c r="G100" s="53" t="s">
        <v>122</v>
      </c>
      <c r="H100" s="53" t="s">
        <v>122</v>
      </c>
      <c r="I100" s="53" t="s">
        <v>779</v>
      </c>
      <c r="J100" s="53" t="s">
        <v>110</v>
      </c>
      <c r="K100" s="53" t="s">
        <v>111</v>
      </c>
      <c r="L100" s="53" t="s">
        <v>112</v>
      </c>
      <c r="M100" s="53" t="s">
        <v>765</v>
      </c>
      <c r="N100" s="53" t="s">
        <v>766</v>
      </c>
      <c r="O100" s="53" t="s">
        <v>127</v>
      </c>
      <c r="P100" s="53" t="s">
        <v>128</v>
      </c>
      <c r="Q100" s="53" t="s">
        <v>780</v>
      </c>
      <c r="R100" s="53" t="s">
        <v>113</v>
      </c>
      <c r="S100" s="53" t="s">
        <v>114</v>
      </c>
      <c r="T100" s="53" t="s">
        <v>765</v>
      </c>
      <c r="U100" s="53" t="s">
        <v>766</v>
      </c>
      <c r="V100" s="53" t="s">
        <v>238</v>
      </c>
      <c r="W100" s="53" t="s">
        <v>239</v>
      </c>
      <c r="X100" s="53" t="s">
        <v>122</v>
      </c>
      <c r="Y100" s="53" t="s">
        <v>273</v>
      </c>
      <c r="Z100" s="53" t="s">
        <v>115</v>
      </c>
      <c r="AA100" s="53" t="s">
        <v>116</v>
      </c>
      <c r="AB100" s="56">
        <v>15</v>
      </c>
    </row>
    <row r="101" spans="1:28">
      <c r="A101" s="53" t="s">
        <v>596</v>
      </c>
      <c r="B101" s="53" t="s">
        <v>775</v>
      </c>
      <c r="C101" s="53" t="s">
        <v>781</v>
      </c>
      <c r="D101" s="53"/>
      <c r="E101" s="53" t="s">
        <v>777</v>
      </c>
      <c r="F101" s="53" t="s">
        <v>778</v>
      </c>
      <c r="G101" s="53" t="s">
        <v>122</v>
      </c>
      <c r="H101" s="53" t="s">
        <v>122</v>
      </c>
      <c r="I101" s="53" t="s">
        <v>782</v>
      </c>
      <c r="J101" s="53" t="s">
        <v>110</v>
      </c>
      <c r="K101" s="53" t="s">
        <v>111</v>
      </c>
      <c r="L101" s="53" t="s">
        <v>112</v>
      </c>
      <c r="M101" s="53" t="s">
        <v>738</v>
      </c>
      <c r="N101" s="53" t="s">
        <v>739</v>
      </c>
      <c r="O101" s="53" t="s">
        <v>127</v>
      </c>
      <c r="P101" s="53" t="s">
        <v>128</v>
      </c>
      <c r="Q101" s="53" t="s">
        <v>780</v>
      </c>
      <c r="R101" s="53" t="s">
        <v>113</v>
      </c>
      <c r="S101" s="53" t="s">
        <v>114</v>
      </c>
      <c r="T101" s="53" t="s">
        <v>738</v>
      </c>
      <c r="U101" s="53" t="s">
        <v>739</v>
      </c>
      <c r="V101" s="53" t="s">
        <v>238</v>
      </c>
      <c r="W101" s="53" t="s">
        <v>239</v>
      </c>
      <c r="X101" s="53" t="s">
        <v>122</v>
      </c>
      <c r="Y101" s="53" t="s">
        <v>273</v>
      </c>
      <c r="Z101" s="53" t="s">
        <v>115</v>
      </c>
      <c r="AA101" s="53" t="s">
        <v>116</v>
      </c>
      <c r="AB101" s="56">
        <v>6</v>
      </c>
    </row>
    <row r="102" spans="1:28">
      <c r="A102" s="53" t="s">
        <v>596</v>
      </c>
      <c r="B102" s="53" t="s">
        <v>783</v>
      </c>
      <c r="C102" s="53" t="s">
        <v>784</v>
      </c>
      <c r="D102" s="53"/>
      <c r="E102" s="53" t="s">
        <v>785</v>
      </c>
      <c r="F102" s="53" t="s">
        <v>786</v>
      </c>
      <c r="G102" s="53" t="s">
        <v>787</v>
      </c>
      <c r="H102" s="53" t="s">
        <v>122</v>
      </c>
      <c r="I102" s="53" t="s">
        <v>788</v>
      </c>
      <c r="J102" s="53" t="s">
        <v>110</v>
      </c>
      <c r="K102" s="53" t="s">
        <v>111</v>
      </c>
      <c r="L102" s="53" t="s">
        <v>112</v>
      </c>
      <c r="M102" s="53" t="s">
        <v>765</v>
      </c>
      <c r="N102" s="53" t="s">
        <v>766</v>
      </c>
      <c r="O102" s="53" t="s">
        <v>127</v>
      </c>
      <c r="P102" s="53" t="s">
        <v>128</v>
      </c>
      <c r="Q102" s="53" t="s">
        <v>708</v>
      </c>
      <c r="R102" s="53" t="s">
        <v>113</v>
      </c>
      <c r="S102" s="53" t="s">
        <v>114</v>
      </c>
      <c r="T102" s="53" t="s">
        <v>765</v>
      </c>
      <c r="U102" s="53" t="s">
        <v>766</v>
      </c>
      <c r="V102" s="53" t="s">
        <v>238</v>
      </c>
      <c r="W102" s="53" t="s">
        <v>239</v>
      </c>
      <c r="X102" s="53" t="s">
        <v>122</v>
      </c>
      <c r="Y102" s="53" t="s">
        <v>581</v>
      </c>
      <c r="Z102" s="53" t="s">
        <v>115</v>
      </c>
      <c r="AA102" s="53" t="s">
        <v>116</v>
      </c>
      <c r="AB102" s="56">
        <v>7</v>
      </c>
    </row>
    <row r="103" spans="1:28">
      <c r="A103" s="53" t="s">
        <v>596</v>
      </c>
      <c r="B103" s="53" t="s">
        <v>783</v>
      </c>
      <c r="C103" s="53" t="s">
        <v>789</v>
      </c>
      <c r="D103" s="53"/>
      <c r="E103" s="53" t="s">
        <v>790</v>
      </c>
      <c r="F103" s="53" t="s">
        <v>791</v>
      </c>
      <c r="G103" s="53" t="s">
        <v>792</v>
      </c>
      <c r="H103" s="53" t="s">
        <v>793</v>
      </c>
      <c r="I103" s="53" t="s">
        <v>794</v>
      </c>
      <c r="J103" s="53" t="s">
        <v>110</v>
      </c>
      <c r="K103" s="53" t="s">
        <v>111</v>
      </c>
      <c r="L103" s="53" t="s">
        <v>112</v>
      </c>
      <c r="M103" s="53" t="s">
        <v>738</v>
      </c>
      <c r="N103" s="53" t="s">
        <v>739</v>
      </c>
      <c r="O103" s="53" t="s">
        <v>127</v>
      </c>
      <c r="P103" s="53" t="s">
        <v>128</v>
      </c>
      <c r="Q103" s="53" t="s">
        <v>708</v>
      </c>
      <c r="R103" s="53" t="s">
        <v>113</v>
      </c>
      <c r="S103" s="53" t="s">
        <v>114</v>
      </c>
      <c r="T103" s="53" t="s">
        <v>738</v>
      </c>
      <c r="U103" s="53" t="s">
        <v>739</v>
      </c>
      <c r="V103" s="53" t="s">
        <v>238</v>
      </c>
      <c r="W103" s="53" t="s">
        <v>239</v>
      </c>
      <c r="X103" s="53" t="s">
        <v>122</v>
      </c>
      <c r="Y103" s="53" t="s">
        <v>581</v>
      </c>
      <c r="Z103" s="53" t="s">
        <v>115</v>
      </c>
      <c r="AA103" s="53" t="s">
        <v>116</v>
      </c>
      <c r="AB103" s="56">
        <v>21</v>
      </c>
    </row>
    <row r="104" spans="1:28">
      <c r="A104" s="53" t="s">
        <v>596</v>
      </c>
      <c r="B104" s="53" t="s">
        <v>783</v>
      </c>
      <c r="C104" s="53" t="s">
        <v>795</v>
      </c>
      <c r="D104" s="53"/>
      <c r="E104" s="53" t="s">
        <v>796</v>
      </c>
      <c r="F104" s="53" t="s">
        <v>797</v>
      </c>
      <c r="G104" s="53" t="s">
        <v>798</v>
      </c>
      <c r="H104" s="53" t="s">
        <v>799</v>
      </c>
      <c r="I104" s="53" t="s">
        <v>800</v>
      </c>
      <c r="J104" s="53" t="s">
        <v>110</v>
      </c>
      <c r="K104" s="53" t="s">
        <v>111</v>
      </c>
      <c r="L104" s="53" t="s">
        <v>112</v>
      </c>
      <c r="M104" s="53" t="s">
        <v>801</v>
      </c>
      <c r="N104" s="53" t="s">
        <v>802</v>
      </c>
      <c r="O104" s="53" t="s">
        <v>127</v>
      </c>
      <c r="P104" s="53" t="s">
        <v>128</v>
      </c>
      <c r="Q104" s="53" t="s">
        <v>708</v>
      </c>
      <c r="R104" s="53" t="s">
        <v>113</v>
      </c>
      <c r="S104" s="53" t="s">
        <v>114</v>
      </c>
      <c r="T104" s="53" t="s">
        <v>801</v>
      </c>
      <c r="U104" s="53" t="s">
        <v>802</v>
      </c>
      <c r="V104" s="53" t="s">
        <v>238</v>
      </c>
      <c r="W104" s="53" t="s">
        <v>239</v>
      </c>
      <c r="X104" s="53" t="s">
        <v>122</v>
      </c>
      <c r="Y104" s="53" t="s">
        <v>581</v>
      </c>
      <c r="Z104" s="53" t="s">
        <v>115</v>
      </c>
      <c r="AA104" s="53" t="s">
        <v>116</v>
      </c>
      <c r="AB104" s="56">
        <v>1</v>
      </c>
    </row>
    <row r="105" spans="1:28">
      <c r="A105" s="52" t="s">
        <v>822</v>
      </c>
      <c r="B105" s="52" t="s">
        <v>823</v>
      </c>
      <c r="C105" s="52" t="s">
        <v>824</v>
      </c>
      <c r="D105" s="52" t="s">
        <v>868</v>
      </c>
      <c r="E105" s="52" t="s">
        <v>825</v>
      </c>
      <c r="F105" s="52" t="s">
        <v>826</v>
      </c>
      <c r="G105" s="52" t="s">
        <v>827</v>
      </c>
      <c r="H105" s="52" t="s">
        <v>122</v>
      </c>
      <c r="I105" s="52" t="s">
        <v>828</v>
      </c>
      <c r="J105" s="52" t="s">
        <v>110</v>
      </c>
      <c r="K105" s="52" t="s">
        <v>111</v>
      </c>
      <c r="L105" s="52" t="s">
        <v>112</v>
      </c>
      <c r="M105" s="52" t="s">
        <v>829</v>
      </c>
      <c r="N105" s="52" t="s">
        <v>830</v>
      </c>
      <c r="O105" s="52" t="s">
        <v>127</v>
      </c>
      <c r="P105" s="52" t="s">
        <v>128</v>
      </c>
      <c r="Q105" s="52" t="s">
        <v>283</v>
      </c>
      <c r="R105" s="52" t="s">
        <v>113</v>
      </c>
      <c r="S105" s="52" t="s">
        <v>114</v>
      </c>
      <c r="T105" s="52" t="s">
        <v>831</v>
      </c>
      <c r="U105" s="52" t="s">
        <v>832</v>
      </c>
      <c r="V105" s="52" t="s">
        <v>286</v>
      </c>
      <c r="W105" s="52" t="s">
        <v>287</v>
      </c>
      <c r="X105" s="52" t="s">
        <v>833</v>
      </c>
      <c r="Y105" s="52" t="s">
        <v>382</v>
      </c>
      <c r="Z105" s="52" t="s">
        <v>115</v>
      </c>
      <c r="AA105" s="52" t="s">
        <v>116</v>
      </c>
      <c r="AB105" s="39">
        <v>1</v>
      </c>
    </row>
    <row r="106" spans="1:28">
      <c r="A106" s="52" t="s">
        <v>822</v>
      </c>
      <c r="B106" s="52" t="s">
        <v>834</v>
      </c>
      <c r="C106" s="52" t="s">
        <v>835</v>
      </c>
      <c r="D106" s="52" t="s">
        <v>869</v>
      </c>
      <c r="E106" s="52" t="s">
        <v>836</v>
      </c>
      <c r="F106" s="52" t="s">
        <v>837</v>
      </c>
      <c r="G106" s="52" t="s">
        <v>838</v>
      </c>
      <c r="H106" s="52" t="s">
        <v>839</v>
      </c>
      <c r="I106" s="52" t="s">
        <v>840</v>
      </c>
      <c r="J106" s="52" t="s">
        <v>110</v>
      </c>
      <c r="K106" s="52" t="s">
        <v>111</v>
      </c>
      <c r="L106" s="52" t="s">
        <v>112</v>
      </c>
      <c r="M106" s="52" t="s">
        <v>39</v>
      </c>
      <c r="N106" s="52" t="s">
        <v>841</v>
      </c>
      <c r="O106" s="52" t="s">
        <v>127</v>
      </c>
      <c r="P106" s="52" t="s">
        <v>128</v>
      </c>
      <c r="Q106" s="52" t="s">
        <v>178</v>
      </c>
      <c r="R106" s="52" t="s">
        <v>113</v>
      </c>
      <c r="S106" s="52" t="s">
        <v>114</v>
      </c>
      <c r="T106" s="52" t="s">
        <v>842</v>
      </c>
      <c r="U106" s="52" t="s">
        <v>843</v>
      </c>
      <c r="V106" s="52" t="s">
        <v>130</v>
      </c>
      <c r="W106" s="52" t="s">
        <v>131</v>
      </c>
      <c r="X106" s="52" t="s">
        <v>844</v>
      </c>
      <c r="Y106" s="52" t="s">
        <v>126</v>
      </c>
      <c r="Z106" s="52" t="s">
        <v>115</v>
      </c>
      <c r="AA106" s="52" t="s">
        <v>116</v>
      </c>
      <c r="AB106" s="39">
        <v>1</v>
      </c>
    </row>
    <row r="107" spans="1:28">
      <c r="A107" s="52" t="s">
        <v>822</v>
      </c>
      <c r="B107" s="52" t="s">
        <v>845</v>
      </c>
      <c r="C107" s="52" t="s">
        <v>846</v>
      </c>
      <c r="D107" s="52" t="s">
        <v>870</v>
      </c>
      <c r="E107" s="52" t="s">
        <v>847</v>
      </c>
      <c r="F107" s="52" t="s">
        <v>848</v>
      </c>
      <c r="G107" s="52" t="s">
        <v>849</v>
      </c>
      <c r="H107" s="52" t="s">
        <v>122</v>
      </c>
      <c r="I107" s="52" t="s">
        <v>686</v>
      </c>
      <c r="J107" s="52" t="s">
        <v>110</v>
      </c>
      <c r="K107" s="52" t="s">
        <v>111</v>
      </c>
      <c r="L107" s="52" t="s">
        <v>112</v>
      </c>
      <c r="M107" s="52" t="s">
        <v>850</v>
      </c>
      <c r="N107" s="52" t="s">
        <v>851</v>
      </c>
      <c r="O107" s="52" t="s">
        <v>852</v>
      </c>
      <c r="P107" s="52" t="s">
        <v>853</v>
      </c>
      <c r="Q107" s="52" t="s">
        <v>132</v>
      </c>
      <c r="R107" s="52" t="s">
        <v>113</v>
      </c>
      <c r="S107" s="52" t="s">
        <v>114</v>
      </c>
      <c r="T107" s="52" t="s">
        <v>854</v>
      </c>
      <c r="U107" s="52" t="s">
        <v>855</v>
      </c>
      <c r="V107" s="52" t="s">
        <v>251</v>
      </c>
      <c r="W107" s="52" t="s">
        <v>252</v>
      </c>
      <c r="X107" s="52" t="s">
        <v>856</v>
      </c>
      <c r="Y107" s="52" t="s">
        <v>241</v>
      </c>
      <c r="Z107" s="52" t="s">
        <v>115</v>
      </c>
      <c r="AA107" s="52" t="s">
        <v>116</v>
      </c>
      <c r="AB107" s="39">
        <v>1</v>
      </c>
    </row>
    <row r="108" spans="1:28">
      <c r="A108" s="52" t="s">
        <v>822</v>
      </c>
      <c r="B108" s="52" t="s">
        <v>857</v>
      </c>
      <c r="C108" s="52" t="s">
        <v>858</v>
      </c>
      <c r="D108" s="52" t="s">
        <v>871</v>
      </c>
      <c r="E108" s="52" t="s">
        <v>859</v>
      </c>
      <c r="F108" s="52" t="s">
        <v>860</v>
      </c>
      <c r="G108" s="52" t="s">
        <v>861</v>
      </c>
      <c r="H108" s="52" t="s">
        <v>862</v>
      </c>
      <c r="I108" s="52" t="s">
        <v>613</v>
      </c>
      <c r="J108" s="52" t="s">
        <v>110</v>
      </c>
      <c r="K108" s="52" t="s">
        <v>111</v>
      </c>
      <c r="L108" s="52" t="s">
        <v>112</v>
      </c>
      <c r="M108" s="52" t="s">
        <v>863</v>
      </c>
      <c r="N108" s="52" t="s">
        <v>864</v>
      </c>
      <c r="O108" s="52" t="s">
        <v>127</v>
      </c>
      <c r="P108" s="52" t="s">
        <v>128</v>
      </c>
      <c r="Q108" s="52" t="s">
        <v>689</v>
      </c>
      <c r="R108" s="52" t="s">
        <v>113</v>
      </c>
      <c r="S108" s="52" t="s">
        <v>114</v>
      </c>
      <c r="T108" s="52" t="s">
        <v>718</v>
      </c>
      <c r="U108" s="52" t="s">
        <v>719</v>
      </c>
      <c r="V108" s="52" t="s">
        <v>865</v>
      </c>
      <c r="W108" s="52" t="s">
        <v>866</v>
      </c>
      <c r="X108" s="52" t="s">
        <v>867</v>
      </c>
      <c r="Y108" s="52" t="s">
        <v>382</v>
      </c>
      <c r="Z108" s="52" t="s">
        <v>115</v>
      </c>
      <c r="AA108" s="52" t="s">
        <v>116</v>
      </c>
      <c r="AB108" s="39">
        <v>1</v>
      </c>
    </row>
    <row r="109" spans="1:28">
      <c r="A109" s="57" t="s">
        <v>95</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row>
    <row r="110" spans="1:28">
      <c r="A110" s="51" t="s">
        <v>19</v>
      </c>
      <c r="B110" s="51" t="s">
        <v>96</v>
      </c>
      <c r="C110" s="51" t="s">
        <v>97</v>
      </c>
      <c r="D110" s="51"/>
      <c r="E110" s="51" t="s">
        <v>118</v>
      </c>
      <c r="F110" s="51" t="s">
        <v>119</v>
      </c>
      <c r="G110" s="51" t="s">
        <v>120</v>
      </c>
      <c r="H110" s="51" t="s">
        <v>121</v>
      </c>
      <c r="I110" s="51" t="s">
        <v>21</v>
      </c>
      <c r="J110" s="51" t="s">
        <v>98</v>
      </c>
      <c r="K110" s="51" t="s">
        <v>99</v>
      </c>
      <c r="L110" s="51" t="s">
        <v>100</v>
      </c>
      <c r="M110" s="51" t="s">
        <v>101</v>
      </c>
      <c r="N110" s="51" t="s">
        <v>99</v>
      </c>
      <c r="O110" s="51" t="s">
        <v>102</v>
      </c>
      <c r="P110" s="51" t="s">
        <v>99</v>
      </c>
      <c r="Q110" s="51" t="s">
        <v>103</v>
      </c>
      <c r="R110" s="51" t="s">
        <v>104</v>
      </c>
      <c r="S110" s="51" t="s">
        <v>99</v>
      </c>
      <c r="T110" s="51" t="s">
        <v>105</v>
      </c>
      <c r="U110" s="51" t="s">
        <v>99</v>
      </c>
      <c r="V110" s="51" t="s">
        <v>106</v>
      </c>
      <c r="W110" s="51" t="s">
        <v>99</v>
      </c>
      <c r="X110" s="51" t="s">
        <v>107</v>
      </c>
      <c r="Y110" s="51" t="s">
        <v>108</v>
      </c>
      <c r="Z110" s="51" t="s">
        <v>109</v>
      </c>
      <c r="AA110" s="51" t="s">
        <v>99</v>
      </c>
      <c r="AB110" s="52" t="s">
        <v>14</v>
      </c>
    </row>
    <row r="111" spans="1:28">
      <c r="A111" s="52" t="s">
        <v>822</v>
      </c>
      <c r="B111" s="52" t="s">
        <v>823</v>
      </c>
      <c r="C111" s="52" t="s">
        <v>824</v>
      </c>
      <c r="D111" s="52" t="s">
        <v>890</v>
      </c>
      <c r="E111" s="52" t="s">
        <v>825</v>
      </c>
      <c r="F111" s="52" t="s">
        <v>826</v>
      </c>
      <c r="G111" s="52" t="s">
        <v>827</v>
      </c>
      <c r="H111" s="52" t="s">
        <v>122</v>
      </c>
      <c r="I111" s="52" t="s">
        <v>828</v>
      </c>
      <c r="J111" s="52" t="s">
        <v>110</v>
      </c>
      <c r="K111" s="52" t="s">
        <v>111</v>
      </c>
      <c r="L111" s="52" t="s">
        <v>112</v>
      </c>
      <c r="M111" s="52" t="s">
        <v>829</v>
      </c>
      <c r="N111" s="52" t="s">
        <v>830</v>
      </c>
      <c r="O111" s="52" t="s">
        <v>127</v>
      </c>
      <c r="P111" s="52" t="s">
        <v>128</v>
      </c>
      <c r="Q111" s="52" t="s">
        <v>283</v>
      </c>
      <c r="R111" s="52" t="s">
        <v>113</v>
      </c>
      <c r="S111" s="52" t="s">
        <v>114</v>
      </c>
      <c r="T111" s="52" t="s">
        <v>831</v>
      </c>
      <c r="U111" s="52" t="s">
        <v>832</v>
      </c>
      <c r="V111" s="52" t="s">
        <v>286</v>
      </c>
      <c r="W111" s="52" t="s">
        <v>287</v>
      </c>
      <c r="X111" s="52" t="s">
        <v>833</v>
      </c>
      <c r="Y111" s="52" t="s">
        <v>382</v>
      </c>
      <c r="Z111" s="52" t="s">
        <v>115</v>
      </c>
      <c r="AA111" s="52" t="s">
        <v>116</v>
      </c>
      <c r="AB111" s="39">
        <v>1</v>
      </c>
    </row>
    <row r="112" spans="1:28">
      <c r="A112" s="52" t="s">
        <v>822</v>
      </c>
      <c r="B112" s="52" t="s">
        <v>834</v>
      </c>
      <c r="C112" s="52" t="s">
        <v>835</v>
      </c>
      <c r="D112" s="52" t="s">
        <v>891</v>
      </c>
      <c r="E112" s="52" t="s">
        <v>836</v>
      </c>
      <c r="F112" s="52" t="s">
        <v>837</v>
      </c>
      <c r="G112" s="52" t="s">
        <v>838</v>
      </c>
      <c r="H112" s="52" t="s">
        <v>839</v>
      </c>
      <c r="I112" s="52" t="s">
        <v>840</v>
      </c>
      <c r="J112" s="52" t="s">
        <v>110</v>
      </c>
      <c r="K112" s="52" t="s">
        <v>111</v>
      </c>
      <c r="L112" s="52" t="s">
        <v>112</v>
      </c>
      <c r="M112" s="52" t="s">
        <v>39</v>
      </c>
      <c r="N112" s="52" t="s">
        <v>841</v>
      </c>
      <c r="O112" s="52" t="s">
        <v>127</v>
      </c>
      <c r="P112" s="52" t="s">
        <v>128</v>
      </c>
      <c r="Q112" s="52" t="s">
        <v>178</v>
      </c>
      <c r="R112" s="52" t="s">
        <v>113</v>
      </c>
      <c r="S112" s="52" t="s">
        <v>114</v>
      </c>
      <c r="T112" s="52" t="s">
        <v>842</v>
      </c>
      <c r="U112" s="52" t="s">
        <v>843</v>
      </c>
      <c r="V112" s="52" t="s">
        <v>130</v>
      </c>
      <c r="W112" s="52" t="s">
        <v>131</v>
      </c>
      <c r="X112" s="52" t="s">
        <v>844</v>
      </c>
      <c r="Y112" s="52" t="s">
        <v>126</v>
      </c>
      <c r="Z112" s="52" t="s">
        <v>115</v>
      </c>
      <c r="AA112" s="52" t="s">
        <v>116</v>
      </c>
      <c r="AB112" s="39">
        <v>1</v>
      </c>
    </row>
    <row r="113" spans="1:32">
      <c r="A113" s="52" t="s">
        <v>822</v>
      </c>
      <c r="B113" s="52" t="s">
        <v>845</v>
      </c>
      <c r="C113" s="52" t="s">
        <v>846</v>
      </c>
      <c r="D113" s="52" t="s">
        <v>892</v>
      </c>
      <c r="E113" s="52" t="s">
        <v>847</v>
      </c>
      <c r="F113" s="52" t="s">
        <v>848</v>
      </c>
      <c r="G113" s="52" t="s">
        <v>849</v>
      </c>
      <c r="H113" s="52" t="s">
        <v>122</v>
      </c>
      <c r="I113" s="52" t="s">
        <v>686</v>
      </c>
      <c r="J113" s="52" t="s">
        <v>110</v>
      </c>
      <c r="K113" s="52" t="s">
        <v>111</v>
      </c>
      <c r="L113" s="52" t="s">
        <v>112</v>
      </c>
      <c r="M113" s="52" t="s">
        <v>850</v>
      </c>
      <c r="N113" s="52" t="s">
        <v>851</v>
      </c>
      <c r="O113" s="52" t="s">
        <v>852</v>
      </c>
      <c r="P113" s="52" t="s">
        <v>853</v>
      </c>
      <c r="Q113" s="52" t="s">
        <v>132</v>
      </c>
      <c r="R113" s="52" t="s">
        <v>113</v>
      </c>
      <c r="S113" s="52" t="s">
        <v>114</v>
      </c>
      <c r="T113" s="52" t="s">
        <v>854</v>
      </c>
      <c r="U113" s="52" t="s">
        <v>855</v>
      </c>
      <c r="V113" s="52" t="s">
        <v>251</v>
      </c>
      <c r="W113" s="52" t="s">
        <v>252</v>
      </c>
      <c r="X113" s="52" t="s">
        <v>856</v>
      </c>
      <c r="Y113" s="52" t="s">
        <v>241</v>
      </c>
      <c r="Z113" s="52" t="s">
        <v>115</v>
      </c>
      <c r="AA113" s="52" t="s">
        <v>116</v>
      </c>
      <c r="AB113" s="39">
        <v>1</v>
      </c>
    </row>
    <row r="114" spans="1:32">
      <c r="A114" s="52" t="s">
        <v>822</v>
      </c>
      <c r="B114" s="52" t="s">
        <v>857</v>
      </c>
      <c r="C114" s="52" t="s">
        <v>858</v>
      </c>
      <c r="D114" s="52" t="s">
        <v>893</v>
      </c>
      <c r="E114" s="52" t="s">
        <v>859</v>
      </c>
      <c r="F114" s="52" t="s">
        <v>860</v>
      </c>
      <c r="G114" s="52" t="s">
        <v>861</v>
      </c>
      <c r="H114" s="52" t="s">
        <v>862</v>
      </c>
      <c r="I114" s="52" t="s">
        <v>613</v>
      </c>
      <c r="J114" s="52" t="s">
        <v>110</v>
      </c>
      <c r="K114" s="52" t="s">
        <v>111</v>
      </c>
      <c r="L114" s="52" t="s">
        <v>112</v>
      </c>
      <c r="M114" s="52" t="s">
        <v>863</v>
      </c>
      <c r="N114" s="52" t="s">
        <v>864</v>
      </c>
      <c r="O114" s="52" t="s">
        <v>127</v>
      </c>
      <c r="P114" s="52" t="s">
        <v>128</v>
      </c>
      <c r="Q114" s="52" t="s">
        <v>689</v>
      </c>
      <c r="R114" s="52" t="s">
        <v>113</v>
      </c>
      <c r="S114" s="52" t="s">
        <v>114</v>
      </c>
      <c r="T114" s="52" t="s">
        <v>718</v>
      </c>
      <c r="U114" s="52" t="s">
        <v>719</v>
      </c>
      <c r="V114" s="52" t="s">
        <v>865</v>
      </c>
      <c r="W114" s="52" t="s">
        <v>866</v>
      </c>
      <c r="X114" s="52" t="s">
        <v>867</v>
      </c>
      <c r="Y114" s="52" t="s">
        <v>382</v>
      </c>
      <c r="Z114" s="52" t="s">
        <v>115</v>
      </c>
      <c r="AA114" s="52" t="s">
        <v>116</v>
      </c>
      <c r="AB114" s="39">
        <v>1</v>
      </c>
    </row>
    <row r="115" spans="1:32">
      <c r="A115" s="57" t="s">
        <v>95</v>
      </c>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row>
    <row r="116" spans="1:32">
      <c r="A116" s="51" t="s">
        <v>19</v>
      </c>
      <c r="B116" s="51" t="s">
        <v>96</v>
      </c>
      <c r="C116" s="51" t="s">
        <v>97</v>
      </c>
      <c r="D116" s="52"/>
      <c r="E116" s="51" t="s">
        <v>118</v>
      </c>
      <c r="F116" s="51" t="s">
        <v>119</v>
      </c>
      <c r="G116" s="51" t="s">
        <v>120</v>
      </c>
      <c r="H116" s="51" t="s">
        <v>121</v>
      </c>
      <c r="I116" s="51" t="s">
        <v>21</v>
      </c>
      <c r="J116" s="51" t="s">
        <v>98</v>
      </c>
      <c r="K116" s="51" t="s">
        <v>99</v>
      </c>
      <c r="L116" s="51" t="s">
        <v>100</v>
      </c>
      <c r="M116" s="51" t="s">
        <v>101</v>
      </c>
      <c r="N116" s="51" t="s">
        <v>99</v>
      </c>
      <c r="O116" s="51" t="s">
        <v>102</v>
      </c>
      <c r="P116" s="51" t="s">
        <v>99</v>
      </c>
      <c r="Q116" s="51" t="s">
        <v>103</v>
      </c>
      <c r="R116" s="51" t="s">
        <v>104</v>
      </c>
      <c r="S116" s="51" t="s">
        <v>99</v>
      </c>
      <c r="T116" s="51" t="s">
        <v>105</v>
      </c>
      <c r="U116" s="51" t="s">
        <v>99</v>
      </c>
      <c r="V116" s="51" t="s">
        <v>106</v>
      </c>
      <c r="W116" s="51" t="s">
        <v>99</v>
      </c>
      <c r="X116" s="51" t="s">
        <v>107</v>
      </c>
      <c r="Y116" s="51" t="s">
        <v>108</v>
      </c>
      <c r="Z116" s="51" t="s">
        <v>109</v>
      </c>
      <c r="AA116" s="51" t="s">
        <v>99</v>
      </c>
      <c r="AB116" s="52" t="s">
        <v>14</v>
      </c>
    </row>
    <row r="117" spans="1:32">
      <c r="A117" s="52" t="s">
        <v>872</v>
      </c>
      <c r="B117" s="52" t="s">
        <v>873</v>
      </c>
      <c r="C117" s="52" t="s">
        <v>874</v>
      </c>
      <c r="D117" s="52" t="s">
        <v>894</v>
      </c>
      <c r="E117" s="52" t="s">
        <v>875</v>
      </c>
      <c r="F117" s="52" t="s">
        <v>876</v>
      </c>
      <c r="G117" s="52" t="s">
        <v>877</v>
      </c>
      <c r="H117" s="52" t="s">
        <v>878</v>
      </c>
      <c r="I117" s="52" t="s">
        <v>879</v>
      </c>
      <c r="J117" s="52" t="s">
        <v>110</v>
      </c>
      <c r="K117" s="52" t="s">
        <v>111</v>
      </c>
      <c r="L117" s="52" t="s">
        <v>112</v>
      </c>
      <c r="M117" s="52" t="s">
        <v>880</v>
      </c>
      <c r="N117" s="52" t="s">
        <v>881</v>
      </c>
      <c r="O117" s="52" t="s">
        <v>122</v>
      </c>
      <c r="P117" s="52" t="s">
        <v>124</v>
      </c>
      <c r="Q117" s="52" t="s">
        <v>360</v>
      </c>
      <c r="R117" s="52" t="s">
        <v>113</v>
      </c>
      <c r="S117" s="52" t="s">
        <v>114</v>
      </c>
      <c r="T117" s="52" t="s">
        <v>882</v>
      </c>
      <c r="U117" s="52" t="s">
        <v>883</v>
      </c>
      <c r="V117" s="52" t="s">
        <v>238</v>
      </c>
      <c r="W117" s="52" t="s">
        <v>239</v>
      </c>
      <c r="X117" s="52" t="s">
        <v>884</v>
      </c>
      <c r="Y117" s="52" t="s">
        <v>126</v>
      </c>
      <c r="Z117" s="52" t="s">
        <v>115</v>
      </c>
      <c r="AA117" s="52" t="s">
        <v>116</v>
      </c>
      <c r="AB117" s="39">
        <v>5</v>
      </c>
    </row>
    <row r="118" spans="1:32">
      <c r="A118" s="52" t="s">
        <v>872</v>
      </c>
      <c r="B118" s="52" t="s">
        <v>885</v>
      </c>
      <c r="C118" s="52" t="s">
        <v>886</v>
      </c>
      <c r="D118" s="52" t="s">
        <v>895</v>
      </c>
      <c r="E118" s="52" t="s">
        <v>887</v>
      </c>
      <c r="F118" s="52" t="s">
        <v>888</v>
      </c>
      <c r="G118" s="52" t="s">
        <v>122</v>
      </c>
      <c r="H118" s="52" t="s">
        <v>122</v>
      </c>
      <c r="I118" s="52" t="s">
        <v>889</v>
      </c>
      <c r="J118" s="52" t="s">
        <v>110</v>
      </c>
      <c r="K118" s="52" t="s">
        <v>111</v>
      </c>
      <c r="L118" s="52" t="s">
        <v>112</v>
      </c>
      <c r="M118" s="52" t="s">
        <v>880</v>
      </c>
      <c r="N118" s="52" t="s">
        <v>881</v>
      </c>
      <c r="O118" s="52" t="s">
        <v>122</v>
      </c>
      <c r="P118" s="52" t="s">
        <v>124</v>
      </c>
      <c r="Q118" s="52" t="s">
        <v>132</v>
      </c>
      <c r="R118" s="52" t="s">
        <v>113</v>
      </c>
      <c r="S118" s="52" t="s">
        <v>114</v>
      </c>
      <c r="T118" s="52" t="s">
        <v>880</v>
      </c>
      <c r="U118" s="52" t="s">
        <v>881</v>
      </c>
      <c r="V118" s="52" t="s">
        <v>238</v>
      </c>
      <c r="W118" s="52" t="s">
        <v>239</v>
      </c>
      <c r="X118" s="52" t="s">
        <v>122</v>
      </c>
      <c r="Y118" s="52" t="s">
        <v>241</v>
      </c>
      <c r="Z118" s="52" t="s">
        <v>115</v>
      </c>
      <c r="AA118" s="52" t="s">
        <v>116</v>
      </c>
      <c r="AB118" s="39">
        <v>1</v>
      </c>
    </row>
    <row r="119" spans="1:32">
      <c r="A119" s="57" t="s">
        <v>95</v>
      </c>
      <c r="B119" s="57"/>
      <c r="C119" s="57"/>
      <c r="D119" s="57"/>
      <c r="E119" s="57"/>
      <c r="F119" s="58" t="s">
        <v>95</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row>
    <row r="120" spans="1:32">
      <c r="A120" s="51" t="s">
        <v>19</v>
      </c>
      <c r="B120" s="51" t="s">
        <v>96</v>
      </c>
      <c r="C120" s="51" t="s">
        <v>97</v>
      </c>
      <c r="D120" s="51"/>
      <c r="E120" s="51" t="s">
        <v>118</v>
      </c>
      <c r="F120" s="51" t="s">
        <v>19</v>
      </c>
      <c r="G120" s="51" t="s">
        <v>96</v>
      </c>
      <c r="H120" s="51" t="s">
        <v>97</v>
      </c>
      <c r="I120" s="51" t="s">
        <v>118</v>
      </c>
      <c r="J120" s="51" t="s">
        <v>119</v>
      </c>
      <c r="K120" s="51" t="s">
        <v>120</v>
      </c>
      <c r="L120" s="51" t="s">
        <v>121</v>
      </c>
      <c r="M120" s="51" t="s">
        <v>21</v>
      </c>
      <c r="N120" s="51" t="s">
        <v>98</v>
      </c>
      <c r="O120" s="51" t="s">
        <v>99</v>
      </c>
      <c r="P120" s="51" t="s">
        <v>100</v>
      </c>
      <c r="Q120" s="51" t="s">
        <v>101</v>
      </c>
      <c r="R120" s="51" t="s">
        <v>99</v>
      </c>
      <c r="S120" s="51" t="s">
        <v>102</v>
      </c>
      <c r="T120" s="51" t="s">
        <v>99</v>
      </c>
      <c r="U120" s="51" t="s">
        <v>103</v>
      </c>
      <c r="V120" s="51" t="s">
        <v>104</v>
      </c>
      <c r="W120" s="51" t="s">
        <v>99</v>
      </c>
      <c r="X120" s="51" t="s">
        <v>105</v>
      </c>
      <c r="Y120" s="51" t="s">
        <v>99</v>
      </c>
      <c r="Z120" s="51" t="s">
        <v>106</v>
      </c>
      <c r="AA120" s="51" t="s">
        <v>99</v>
      </c>
      <c r="AB120" s="51" t="s">
        <v>107</v>
      </c>
      <c r="AC120" s="51" t="s">
        <v>108</v>
      </c>
      <c r="AD120" s="51" t="s">
        <v>109</v>
      </c>
      <c r="AE120" s="51" t="s">
        <v>99</v>
      </c>
      <c r="AF120" s="52" t="s">
        <v>14</v>
      </c>
    </row>
    <row r="121" spans="1:32">
      <c r="A121" s="52" t="s">
        <v>896</v>
      </c>
      <c r="B121" s="52" t="s">
        <v>897</v>
      </c>
      <c r="C121" s="52" t="s">
        <v>898</v>
      </c>
      <c r="D121" s="52" t="s">
        <v>938</v>
      </c>
      <c r="E121" s="52" t="s">
        <v>899</v>
      </c>
      <c r="F121" s="52" t="s">
        <v>896</v>
      </c>
      <c r="G121" s="52" t="s">
        <v>897</v>
      </c>
      <c r="H121" s="52" t="s">
        <v>898</v>
      </c>
      <c r="I121" s="52" t="s">
        <v>899</v>
      </c>
      <c r="J121" s="52" t="s">
        <v>900</v>
      </c>
      <c r="K121" s="52" t="s">
        <v>122</v>
      </c>
      <c r="L121" s="52" t="s">
        <v>122</v>
      </c>
      <c r="M121" s="52" t="s">
        <v>901</v>
      </c>
      <c r="N121" s="52" t="s">
        <v>110</v>
      </c>
      <c r="O121" s="52" t="s">
        <v>111</v>
      </c>
      <c r="P121" s="52" t="s">
        <v>112</v>
      </c>
      <c r="Q121" s="52" t="s">
        <v>863</v>
      </c>
      <c r="R121" s="52" t="s">
        <v>864</v>
      </c>
      <c r="S121" s="52" t="s">
        <v>127</v>
      </c>
      <c r="T121" s="52" t="s">
        <v>128</v>
      </c>
      <c r="U121" s="52" t="s">
        <v>902</v>
      </c>
      <c r="V121" s="52" t="s">
        <v>113</v>
      </c>
      <c r="W121" s="52" t="s">
        <v>114</v>
      </c>
      <c r="X121" s="52" t="s">
        <v>903</v>
      </c>
      <c r="Y121" s="52" t="s">
        <v>904</v>
      </c>
      <c r="Z121" s="52" t="s">
        <v>865</v>
      </c>
      <c r="AA121" s="52" t="s">
        <v>866</v>
      </c>
      <c r="AB121" s="52" t="s">
        <v>905</v>
      </c>
      <c r="AC121" s="52" t="s">
        <v>241</v>
      </c>
      <c r="AD121" s="52" t="s">
        <v>115</v>
      </c>
      <c r="AE121" s="52" t="s">
        <v>116</v>
      </c>
      <c r="AF121" s="39">
        <v>1</v>
      </c>
    </row>
    <row r="122" spans="1:32">
      <c r="A122" s="52" t="s">
        <v>896</v>
      </c>
      <c r="B122" s="52" t="s">
        <v>906</v>
      </c>
      <c r="C122" s="52" t="s">
        <v>907</v>
      </c>
      <c r="D122" s="52" t="s">
        <v>939</v>
      </c>
      <c r="E122" s="52" t="s">
        <v>908</v>
      </c>
      <c r="F122" s="52" t="s">
        <v>896</v>
      </c>
      <c r="G122" s="52" t="s">
        <v>906</v>
      </c>
      <c r="H122" s="52" t="s">
        <v>907</v>
      </c>
      <c r="I122" s="52" t="s">
        <v>908</v>
      </c>
      <c r="J122" s="52" t="s">
        <v>909</v>
      </c>
      <c r="K122" s="52" t="s">
        <v>910</v>
      </c>
      <c r="L122" s="52" t="s">
        <v>122</v>
      </c>
      <c r="M122" s="52" t="s">
        <v>655</v>
      </c>
      <c r="N122" s="52" t="s">
        <v>110</v>
      </c>
      <c r="O122" s="52" t="s">
        <v>111</v>
      </c>
      <c r="P122" s="52" t="s">
        <v>112</v>
      </c>
      <c r="Q122" s="52" t="s">
        <v>88</v>
      </c>
      <c r="R122" s="52" t="s">
        <v>487</v>
      </c>
      <c r="S122" s="52" t="s">
        <v>488</v>
      </c>
      <c r="T122" s="52" t="s">
        <v>489</v>
      </c>
      <c r="U122" s="52" t="s">
        <v>132</v>
      </c>
      <c r="V122" s="52" t="s">
        <v>113</v>
      </c>
      <c r="W122" s="52" t="s">
        <v>114</v>
      </c>
      <c r="X122" s="52" t="s">
        <v>767</v>
      </c>
      <c r="Y122" s="52" t="s">
        <v>768</v>
      </c>
      <c r="Z122" s="52" t="s">
        <v>335</v>
      </c>
      <c r="AA122" s="52" t="s">
        <v>336</v>
      </c>
      <c r="AB122" s="52" t="s">
        <v>911</v>
      </c>
      <c r="AC122" s="52" t="s">
        <v>241</v>
      </c>
      <c r="AD122" s="52" t="s">
        <v>115</v>
      </c>
      <c r="AE122" s="52" t="s">
        <v>116</v>
      </c>
      <c r="AF122" s="39">
        <v>1</v>
      </c>
    </row>
    <row r="123" spans="1:32">
      <c r="A123" s="52" t="s">
        <v>896</v>
      </c>
      <c r="B123" s="52" t="s">
        <v>912</v>
      </c>
      <c r="C123" s="52" t="s">
        <v>913</v>
      </c>
      <c r="D123" s="52" t="s">
        <v>940</v>
      </c>
      <c r="E123" s="52" t="s">
        <v>914</v>
      </c>
      <c r="F123" s="52" t="s">
        <v>896</v>
      </c>
      <c r="G123" s="52" t="s">
        <v>912</v>
      </c>
      <c r="H123" s="52" t="s">
        <v>913</v>
      </c>
      <c r="I123" s="52" t="s">
        <v>914</v>
      </c>
      <c r="J123" s="52" t="s">
        <v>915</v>
      </c>
      <c r="K123" s="52" t="s">
        <v>916</v>
      </c>
      <c r="L123" s="52" t="s">
        <v>917</v>
      </c>
      <c r="M123" s="52" t="s">
        <v>918</v>
      </c>
      <c r="N123" s="52" t="s">
        <v>110</v>
      </c>
      <c r="O123" s="52" t="s">
        <v>111</v>
      </c>
      <c r="P123" s="52" t="s">
        <v>112</v>
      </c>
      <c r="Q123" s="52" t="s">
        <v>919</v>
      </c>
      <c r="R123" s="52" t="s">
        <v>920</v>
      </c>
      <c r="S123" s="52" t="s">
        <v>127</v>
      </c>
      <c r="T123" s="52" t="s">
        <v>128</v>
      </c>
      <c r="U123" s="52" t="s">
        <v>921</v>
      </c>
      <c r="V123" s="52" t="s">
        <v>113</v>
      </c>
      <c r="W123" s="52" t="s">
        <v>114</v>
      </c>
      <c r="X123" s="52" t="s">
        <v>922</v>
      </c>
      <c r="Y123" s="52" t="s">
        <v>923</v>
      </c>
      <c r="Z123" s="52" t="s">
        <v>656</v>
      </c>
      <c r="AA123" s="52" t="s">
        <v>657</v>
      </c>
      <c r="AB123" s="52" t="s">
        <v>924</v>
      </c>
      <c r="AC123" s="52" t="s">
        <v>126</v>
      </c>
      <c r="AD123" s="52" t="s">
        <v>115</v>
      </c>
      <c r="AE123" s="52" t="s">
        <v>116</v>
      </c>
      <c r="AF123" s="39">
        <v>1</v>
      </c>
    </row>
    <row r="124" spans="1:32">
      <c r="A124" s="52" t="s">
        <v>896</v>
      </c>
      <c r="B124" s="52" t="s">
        <v>925</v>
      </c>
      <c r="C124" s="52" t="s">
        <v>926</v>
      </c>
      <c r="D124" s="52" t="s">
        <v>941</v>
      </c>
      <c r="E124" s="52" t="s">
        <v>927</v>
      </c>
      <c r="F124" s="52" t="s">
        <v>896</v>
      </c>
      <c r="G124" s="52" t="s">
        <v>942</v>
      </c>
      <c r="H124" s="52" t="s">
        <v>943</v>
      </c>
      <c r="I124" s="52" t="s">
        <v>944</v>
      </c>
      <c r="J124" s="52" t="s">
        <v>945</v>
      </c>
      <c r="K124" s="52" t="s">
        <v>946</v>
      </c>
      <c r="L124" s="52" t="s">
        <v>947</v>
      </c>
      <c r="M124" s="52" t="s">
        <v>948</v>
      </c>
      <c r="N124" s="52" t="s">
        <v>110</v>
      </c>
      <c r="O124" s="52" t="s">
        <v>111</v>
      </c>
      <c r="P124" s="52" t="s">
        <v>949</v>
      </c>
      <c r="Q124" s="52" t="s">
        <v>919</v>
      </c>
      <c r="R124" s="52" t="s">
        <v>920</v>
      </c>
      <c r="S124" s="52" t="s">
        <v>127</v>
      </c>
      <c r="T124" s="52" t="s">
        <v>128</v>
      </c>
      <c r="U124" s="52" t="s">
        <v>921</v>
      </c>
      <c r="V124" s="52" t="s">
        <v>113</v>
      </c>
      <c r="W124" s="52" t="s">
        <v>114</v>
      </c>
      <c r="X124" s="52" t="s">
        <v>922</v>
      </c>
      <c r="Y124" s="52" t="s">
        <v>923</v>
      </c>
      <c r="Z124" s="52" t="s">
        <v>656</v>
      </c>
      <c r="AA124" s="52" t="s">
        <v>657</v>
      </c>
      <c r="AB124" s="52" t="s">
        <v>950</v>
      </c>
      <c r="AC124" s="52" t="s">
        <v>951</v>
      </c>
      <c r="AD124" s="52" t="s">
        <v>115</v>
      </c>
      <c r="AE124" s="52" t="s">
        <v>116</v>
      </c>
      <c r="AF124" s="39">
        <v>1</v>
      </c>
    </row>
    <row r="125" spans="1:32">
      <c r="F125" s="52" t="s">
        <v>896</v>
      </c>
      <c r="G125" s="52" t="s">
        <v>925</v>
      </c>
      <c r="H125" s="52" t="s">
        <v>926</v>
      </c>
      <c r="I125" s="52" t="s">
        <v>927</v>
      </c>
      <c r="J125" s="52" t="s">
        <v>928</v>
      </c>
      <c r="K125" s="52" t="s">
        <v>929</v>
      </c>
      <c r="L125" s="52" t="s">
        <v>930</v>
      </c>
      <c r="M125" s="52" t="s">
        <v>931</v>
      </c>
      <c r="N125" s="52" t="s">
        <v>110</v>
      </c>
      <c r="O125" s="52" t="s">
        <v>111</v>
      </c>
      <c r="P125" s="52" t="s">
        <v>112</v>
      </c>
      <c r="Q125" s="52" t="s">
        <v>932</v>
      </c>
      <c r="R125" s="52" t="s">
        <v>933</v>
      </c>
      <c r="S125" s="52" t="s">
        <v>127</v>
      </c>
      <c r="T125" s="52" t="s">
        <v>128</v>
      </c>
      <c r="U125" s="52" t="s">
        <v>934</v>
      </c>
      <c r="V125" s="52" t="s">
        <v>113</v>
      </c>
      <c r="W125" s="52" t="s">
        <v>114</v>
      </c>
      <c r="X125" s="52" t="s">
        <v>932</v>
      </c>
      <c r="Y125" s="52" t="s">
        <v>933</v>
      </c>
      <c r="Z125" s="52" t="s">
        <v>935</v>
      </c>
      <c r="AA125" s="52" t="s">
        <v>936</v>
      </c>
      <c r="AB125" s="52" t="s">
        <v>122</v>
      </c>
      <c r="AC125" s="52" t="s">
        <v>937</v>
      </c>
      <c r="AD125" s="52" t="s">
        <v>115</v>
      </c>
      <c r="AE125" s="52" t="s">
        <v>116</v>
      </c>
      <c r="AF125" s="39">
        <v>1</v>
      </c>
    </row>
    <row r="126" spans="1:32">
      <c r="F126" s="52" t="s">
        <v>896</v>
      </c>
      <c r="G126" s="52" t="s">
        <v>952</v>
      </c>
      <c r="H126" s="52" t="s">
        <v>953</v>
      </c>
      <c r="I126" s="52" t="s">
        <v>954</v>
      </c>
      <c r="J126" s="52" t="s">
        <v>955</v>
      </c>
      <c r="K126" s="52" t="s">
        <v>956</v>
      </c>
      <c r="L126" s="52" t="s">
        <v>122</v>
      </c>
      <c r="M126" s="52" t="s">
        <v>613</v>
      </c>
      <c r="N126" s="52" t="s">
        <v>110</v>
      </c>
      <c r="O126" s="52" t="s">
        <v>111</v>
      </c>
      <c r="P126" s="52" t="s">
        <v>112</v>
      </c>
      <c r="Q126" s="52" t="s">
        <v>91</v>
      </c>
      <c r="R126" s="52" t="s">
        <v>614</v>
      </c>
      <c r="S126" s="52" t="s">
        <v>127</v>
      </c>
      <c r="T126" s="52" t="s">
        <v>128</v>
      </c>
      <c r="U126" s="52" t="s">
        <v>132</v>
      </c>
      <c r="V126" s="52" t="s">
        <v>113</v>
      </c>
      <c r="W126" s="52" t="s">
        <v>114</v>
      </c>
      <c r="X126" s="52" t="s">
        <v>957</v>
      </c>
      <c r="Y126" s="52" t="s">
        <v>958</v>
      </c>
      <c r="Z126" s="52" t="s">
        <v>335</v>
      </c>
      <c r="AA126" s="52" t="s">
        <v>336</v>
      </c>
      <c r="AB126" s="52" t="s">
        <v>959</v>
      </c>
      <c r="AC126" s="52" t="s">
        <v>241</v>
      </c>
      <c r="AD126" s="52" t="s">
        <v>115</v>
      </c>
      <c r="AE126" s="52" t="s">
        <v>116</v>
      </c>
      <c r="AF126" s="39">
        <v>1</v>
      </c>
    </row>
    <row r="127" spans="1:32">
      <c r="F127" s="52" t="s">
        <v>896</v>
      </c>
      <c r="G127" s="52" t="s">
        <v>952</v>
      </c>
      <c r="H127" s="52" t="s">
        <v>960</v>
      </c>
      <c r="I127" s="52" t="s">
        <v>961</v>
      </c>
      <c r="J127" s="52" t="s">
        <v>122</v>
      </c>
      <c r="K127" s="52" t="s">
        <v>122</v>
      </c>
      <c r="L127" s="52" t="s">
        <v>122</v>
      </c>
      <c r="M127" s="52" t="s">
        <v>962</v>
      </c>
      <c r="N127" s="52" t="s">
        <v>110</v>
      </c>
      <c r="O127" s="52" t="s">
        <v>111</v>
      </c>
      <c r="P127" s="52" t="s">
        <v>112</v>
      </c>
      <c r="Q127" s="52" t="s">
        <v>963</v>
      </c>
      <c r="R127" s="52" t="s">
        <v>964</v>
      </c>
      <c r="S127" s="52" t="s">
        <v>127</v>
      </c>
      <c r="T127" s="52" t="s">
        <v>128</v>
      </c>
      <c r="U127" s="52" t="s">
        <v>965</v>
      </c>
      <c r="V127" s="52" t="s">
        <v>113</v>
      </c>
      <c r="W127" s="52" t="s">
        <v>114</v>
      </c>
      <c r="X127" s="52" t="s">
        <v>831</v>
      </c>
      <c r="Y127" s="52" t="s">
        <v>832</v>
      </c>
      <c r="Z127" s="52" t="s">
        <v>286</v>
      </c>
      <c r="AA127" s="52" t="s">
        <v>287</v>
      </c>
      <c r="AB127" s="52" t="s">
        <v>966</v>
      </c>
      <c r="AC127" s="52" t="s">
        <v>241</v>
      </c>
      <c r="AD127" s="52" t="s">
        <v>115</v>
      </c>
      <c r="AE127" s="52" t="s">
        <v>116</v>
      </c>
      <c r="AF127" s="39">
        <v>1</v>
      </c>
    </row>
    <row r="128" spans="1:32">
      <c r="A128" s="59" t="s">
        <v>95</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c r="A129" s="51" t="s">
        <v>19</v>
      </c>
      <c r="B129" s="51" t="s">
        <v>96</v>
      </c>
      <c r="C129" s="51" t="s">
        <v>97</v>
      </c>
      <c r="D129" s="51" t="s">
        <v>118</v>
      </c>
      <c r="E129" s="51" t="s">
        <v>119</v>
      </c>
      <c r="F129" s="51" t="s">
        <v>120</v>
      </c>
      <c r="G129" s="51" t="s">
        <v>121</v>
      </c>
      <c r="H129" s="51" t="s">
        <v>21</v>
      </c>
      <c r="I129" s="51" t="s">
        <v>98</v>
      </c>
      <c r="J129" s="51" t="s">
        <v>99</v>
      </c>
      <c r="K129" s="51" t="s">
        <v>100</v>
      </c>
      <c r="L129" s="51" t="s">
        <v>101</v>
      </c>
      <c r="M129" s="51" t="s">
        <v>99</v>
      </c>
      <c r="N129" s="51" t="s">
        <v>102</v>
      </c>
      <c r="O129" s="51" t="s">
        <v>99</v>
      </c>
      <c r="P129" s="51" t="s">
        <v>103</v>
      </c>
      <c r="Q129" s="51" t="s">
        <v>104</v>
      </c>
      <c r="R129" s="51" t="s">
        <v>99</v>
      </c>
      <c r="S129" s="51" t="s">
        <v>105</v>
      </c>
      <c r="T129" s="51" t="s">
        <v>99</v>
      </c>
      <c r="U129" s="51" t="s">
        <v>106</v>
      </c>
      <c r="V129" s="51" t="s">
        <v>99</v>
      </c>
      <c r="W129" s="51" t="s">
        <v>107</v>
      </c>
      <c r="X129" s="51" t="s">
        <v>108</v>
      </c>
      <c r="Y129" s="51" t="s">
        <v>109</v>
      </c>
      <c r="Z129" s="51" t="s">
        <v>99</v>
      </c>
      <c r="AA129" s="52" t="s">
        <v>14</v>
      </c>
    </row>
    <row r="130" spans="1:27">
      <c r="A130" s="52" t="s">
        <v>967</v>
      </c>
      <c r="B130" s="52" t="s">
        <v>968</v>
      </c>
      <c r="C130" s="52" t="s">
        <v>969</v>
      </c>
      <c r="D130" s="52" t="s">
        <v>970</v>
      </c>
      <c r="E130" s="52" t="s">
        <v>971</v>
      </c>
      <c r="F130" s="52" t="s">
        <v>122</v>
      </c>
      <c r="G130" s="52" t="s">
        <v>122</v>
      </c>
      <c r="H130" s="52" t="s">
        <v>972</v>
      </c>
      <c r="I130" s="52" t="s">
        <v>110</v>
      </c>
      <c r="J130" s="52" t="s">
        <v>111</v>
      </c>
      <c r="K130" s="52" t="s">
        <v>112</v>
      </c>
      <c r="L130" s="52" t="s">
        <v>973</v>
      </c>
      <c r="M130" s="52" t="s">
        <v>974</v>
      </c>
      <c r="N130" s="52" t="s">
        <v>127</v>
      </c>
      <c r="O130" s="52" t="s">
        <v>128</v>
      </c>
      <c r="P130" s="52" t="s">
        <v>965</v>
      </c>
      <c r="Q130" s="52" t="s">
        <v>113</v>
      </c>
      <c r="R130" s="52" t="s">
        <v>114</v>
      </c>
      <c r="S130" s="52" t="s">
        <v>975</v>
      </c>
      <c r="T130" s="52" t="s">
        <v>976</v>
      </c>
      <c r="U130" s="52" t="s">
        <v>286</v>
      </c>
      <c r="V130" s="52" t="s">
        <v>287</v>
      </c>
      <c r="W130" s="52" t="s">
        <v>977</v>
      </c>
      <c r="X130" s="52" t="s">
        <v>241</v>
      </c>
      <c r="Y130" s="52" t="s">
        <v>115</v>
      </c>
      <c r="Z130" s="52" t="s">
        <v>116</v>
      </c>
      <c r="AA130" s="39">
        <v>1</v>
      </c>
    </row>
    <row r="131" spans="1:27">
      <c r="A131" s="52" t="s">
        <v>967</v>
      </c>
      <c r="B131" s="52" t="s">
        <v>978</v>
      </c>
      <c r="C131" s="52" t="s">
        <v>979</v>
      </c>
      <c r="D131" s="52" t="s">
        <v>980</v>
      </c>
      <c r="E131" s="52" t="s">
        <v>981</v>
      </c>
      <c r="F131" s="52" t="s">
        <v>122</v>
      </c>
      <c r="G131" s="52" t="s">
        <v>122</v>
      </c>
      <c r="H131" s="52" t="s">
        <v>982</v>
      </c>
      <c r="I131" s="52" t="s">
        <v>110</v>
      </c>
      <c r="J131" s="52" t="s">
        <v>111</v>
      </c>
      <c r="K131" s="52" t="s">
        <v>112</v>
      </c>
      <c r="L131" s="52" t="s">
        <v>983</v>
      </c>
      <c r="M131" s="52" t="s">
        <v>984</v>
      </c>
      <c r="N131" s="52" t="s">
        <v>985</v>
      </c>
      <c r="O131" s="52" t="s">
        <v>986</v>
      </c>
      <c r="P131" s="52" t="s">
        <v>965</v>
      </c>
      <c r="Q131" s="52" t="s">
        <v>113</v>
      </c>
      <c r="R131" s="52" t="s">
        <v>114</v>
      </c>
      <c r="S131" s="52" t="s">
        <v>987</v>
      </c>
      <c r="T131" s="52" t="s">
        <v>988</v>
      </c>
      <c r="U131" s="52" t="s">
        <v>656</v>
      </c>
      <c r="V131" s="52" t="s">
        <v>657</v>
      </c>
      <c r="W131" s="52" t="s">
        <v>989</v>
      </c>
      <c r="X131" s="52" t="s">
        <v>241</v>
      </c>
      <c r="Y131" s="52" t="s">
        <v>115</v>
      </c>
      <c r="Z131" s="52" t="s">
        <v>116</v>
      </c>
      <c r="AA131" s="39">
        <v>1</v>
      </c>
    </row>
    <row r="132" spans="1:27">
      <c r="A132" s="59" t="s">
        <v>95</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c r="A133" s="51" t="s">
        <v>19</v>
      </c>
      <c r="B133" s="51" t="s">
        <v>96</v>
      </c>
      <c r="C133" s="51" t="s">
        <v>97</v>
      </c>
      <c r="D133" s="51" t="s">
        <v>118</v>
      </c>
      <c r="E133" s="51" t="s">
        <v>119</v>
      </c>
      <c r="F133" s="51" t="s">
        <v>120</v>
      </c>
      <c r="G133" s="51" t="s">
        <v>121</v>
      </c>
      <c r="H133" s="51" t="s">
        <v>21</v>
      </c>
      <c r="I133" s="51" t="s">
        <v>98</v>
      </c>
      <c r="J133" s="51" t="s">
        <v>99</v>
      </c>
      <c r="K133" s="51" t="s">
        <v>100</v>
      </c>
      <c r="L133" s="51" t="s">
        <v>101</v>
      </c>
      <c r="M133" s="51" t="s">
        <v>99</v>
      </c>
      <c r="N133" s="51" t="s">
        <v>102</v>
      </c>
      <c r="O133" s="51" t="s">
        <v>99</v>
      </c>
      <c r="P133" s="51" t="s">
        <v>103</v>
      </c>
      <c r="Q133" s="51" t="s">
        <v>104</v>
      </c>
      <c r="R133" s="51" t="s">
        <v>99</v>
      </c>
      <c r="S133" s="51" t="s">
        <v>105</v>
      </c>
      <c r="T133" s="51" t="s">
        <v>99</v>
      </c>
      <c r="U133" s="51" t="s">
        <v>106</v>
      </c>
      <c r="V133" s="51" t="s">
        <v>99</v>
      </c>
      <c r="W133" s="51" t="s">
        <v>107</v>
      </c>
      <c r="X133" s="51" t="s">
        <v>108</v>
      </c>
      <c r="Y133" s="51" t="s">
        <v>109</v>
      </c>
      <c r="Z133" s="51" t="s">
        <v>99</v>
      </c>
      <c r="AA133" s="52" t="s">
        <v>14</v>
      </c>
    </row>
    <row r="134" spans="1:27">
      <c r="A134" s="52" t="s">
        <v>990</v>
      </c>
      <c r="B134" s="52" t="s">
        <v>991</v>
      </c>
      <c r="C134" s="52" t="s">
        <v>992</v>
      </c>
      <c r="D134" s="52" t="s">
        <v>122</v>
      </c>
      <c r="E134" s="52" t="s">
        <v>122</v>
      </c>
      <c r="F134" s="52" t="s">
        <v>122</v>
      </c>
      <c r="G134" s="52" t="s">
        <v>122</v>
      </c>
      <c r="H134" s="52" t="s">
        <v>993</v>
      </c>
      <c r="I134" s="52" t="s">
        <v>110</v>
      </c>
      <c r="J134" s="52" t="s">
        <v>111</v>
      </c>
      <c r="K134" s="52" t="s">
        <v>112</v>
      </c>
      <c r="L134" s="52" t="s">
        <v>88</v>
      </c>
      <c r="M134" s="52" t="s">
        <v>487</v>
      </c>
      <c r="N134" s="52" t="s">
        <v>488</v>
      </c>
      <c r="O134" s="52" t="s">
        <v>489</v>
      </c>
      <c r="P134" s="52" t="s">
        <v>360</v>
      </c>
      <c r="Q134" s="52" t="s">
        <v>113</v>
      </c>
      <c r="R134" s="52" t="s">
        <v>114</v>
      </c>
      <c r="S134" s="52" t="s">
        <v>994</v>
      </c>
      <c r="T134" s="52" t="s">
        <v>995</v>
      </c>
      <c r="U134" s="52" t="s">
        <v>335</v>
      </c>
      <c r="V134" s="52" t="s">
        <v>336</v>
      </c>
      <c r="W134" s="52" t="s">
        <v>996</v>
      </c>
      <c r="X134" s="52" t="s">
        <v>382</v>
      </c>
      <c r="Y134" s="52" t="s">
        <v>115</v>
      </c>
      <c r="Z134" s="52" t="s">
        <v>116</v>
      </c>
      <c r="AA134" s="39">
        <v>1</v>
      </c>
    </row>
    <row r="135" spans="1:27">
      <c r="A135" s="52" t="s">
        <v>990</v>
      </c>
      <c r="B135" s="52" t="s">
        <v>991</v>
      </c>
      <c r="C135" s="52" t="s">
        <v>997</v>
      </c>
      <c r="D135" s="52" t="s">
        <v>998</v>
      </c>
      <c r="E135" s="52" t="s">
        <v>999</v>
      </c>
      <c r="F135" s="52" t="s">
        <v>122</v>
      </c>
      <c r="G135" s="52" t="s">
        <v>122</v>
      </c>
      <c r="H135" s="52" t="s">
        <v>962</v>
      </c>
      <c r="I135" s="52" t="s">
        <v>110</v>
      </c>
      <c r="J135" s="52" t="s">
        <v>111</v>
      </c>
      <c r="K135" s="52" t="s">
        <v>112</v>
      </c>
      <c r="L135" s="52" t="s">
        <v>1000</v>
      </c>
      <c r="M135" s="52" t="s">
        <v>1001</v>
      </c>
      <c r="N135" s="52" t="s">
        <v>1002</v>
      </c>
      <c r="O135" s="52" t="s">
        <v>1003</v>
      </c>
      <c r="P135" s="52" t="s">
        <v>965</v>
      </c>
      <c r="Q135" s="52" t="s">
        <v>113</v>
      </c>
      <c r="R135" s="52" t="s">
        <v>114</v>
      </c>
      <c r="S135" s="52" t="s">
        <v>831</v>
      </c>
      <c r="T135" s="52" t="s">
        <v>832</v>
      </c>
      <c r="U135" s="52" t="s">
        <v>286</v>
      </c>
      <c r="V135" s="52" t="s">
        <v>287</v>
      </c>
      <c r="W135" s="52" t="s">
        <v>1004</v>
      </c>
      <c r="X135" s="52" t="s">
        <v>241</v>
      </c>
      <c r="Y135" s="52" t="s">
        <v>115</v>
      </c>
      <c r="Z135" s="52" t="s">
        <v>116</v>
      </c>
      <c r="AA135" s="39">
        <v>1</v>
      </c>
    </row>
    <row r="136" spans="1:27">
      <c r="A136" s="52" t="s">
        <v>990</v>
      </c>
      <c r="B136" s="52" t="s">
        <v>1005</v>
      </c>
      <c r="C136" s="52" t="s">
        <v>1006</v>
      </c>
      <c r="D136" s="52" t="s">
        <v>1007</v>
      </c>
      <c r="E136" s="52" t="s">
        <v>1008</v>
      </c>
      <c r="F136" s="52" t="s">
        <v>1009</v>
      </c>
      <c r="G136" s="52" t="s">
        <v>1010</v>
      </c>
      <c r="H136" s="52" t="s">
        <v>1011</v>
      </c>
      <c r="I136" s="52" t="s">
        <v>110</v>
      </c>
      <c r="J136" s="52" t="s">
        <v>111</v>
      </c>
      <c r="K136" s="52" t="s">
        <v>112</v>
      </c>
      <c r="L136" s="52" t="s">
        <v>90</v>
      </c>
      <c r="M136" s="52" t="s">
        <v>550</v>
      </c>
      <c r="N136" s="52" t="s">
        <v>127</v>
      </c>
      <c r="O136" s="52" t="s">
        <v>128</v>
      </c>
      <c r="P136" s="52" t="s">
        <v>1012</v>
      </c>
      <c r="Q136" s="52" t="s">
        <v>113</v>
      </c>
      <c r="R136" s="52" t="s">
        <v>114</v>
      </c>
      <c r="S136" s="52" t="s">
        <v>1013</v>
      </c>
      <c r="T136" s="52" t="s">
        <v>1014</v>
      </c>
      <c r="U136" s="52" t="s">
        <v>286</v>
      </c>
      <c r="V136" s="52" t="s">
        <v>287</v>
      </c>
      <c r="W136" s="52" t="s">
        <v>122</v>
      </c>
      <c r="X136" s="52" t="s">
        <v>382</v>
      </c>
      <c r="Y136" s="52" t="s">
        <v>115</v>
      </c>
      <c r="Z136" s="52" t="s">
        <v>116</v>
      </c>
      <c r="AA136" s="39">
        <v>1</v>
      </c>
    </row>
    <row r="137" spans="1:27">
      <c r="A137" s="52" t="s">
        <v>990</v>
      </c>
      <c r="B137" s="52" t="s">
        <v>1015</v>
      </c>
      <c r="C137" s="52" t="s">
        <v>1016</v>
      </c>
      <c r="D137" s="52" t="s">
        <v>1017</v>
      </c>
      <c r="E137" s="52" t="s">
        <v>1018</v>
      </c>
      <c r="F137" s="52" t="s">
        <v>1019</v>
      </c>
      <c r="G137" s="52" t="s">
        <v>122</v>
      </c>
      <c r="H137" s="52" t="s">
        <v>1020</v>
      </c>
      <c r="I137" s="52" t="s">
        <v>110</v>
      </c>
      <c r="J137" s="52" t="s">
        <v>111</v>
      </c>
      <c r="K137" s="52" t="s">
        <v>112</v>
      </c>
      <c r="L137" s="52" t="s">
        <v>1021</v>
      </c>
      <c r="M137" s="52" t="s">
        <v>1022</v>
      </c>
      <c r="N137" s="52" t="s">
        <v>127</v>
      </c>
      <c r="O137" s="52" t="s">
        <v>128</v>
      </c>
      <c r="P137" s="52" t="s">
        <v>1023</v>
      </c>
      <c r="Q137" s="52" t="s">
        <v>1024</v>
      </c>
      <c r="R137" s="52" t="s">
        <v>1025</v>
      </c>
      <c r="S137" s="52" t="s">
        <v>1021</v>
      </c>
      <c r="T137" s="52" t="s">
        <v>1022</v>
      </c>
      <c r="U137" s="52" t="s">
        <v>238</v>
      </c>
      <c r="V137" s="52" t="s">
        <v>239</v>
      </c>
      <c r="W137" s="52" t="s">
        <v>122</v>
      </c>
      <c r="X137" s="52" t="s">
        <v>1026</v>
      </c>
      <c r="Y137" s="52" t="s">
        <v>115</v>
      </c>
      <c r="Z137" s="52" t="s">
        <v>116</v>
      </c>
      <c r="AA137" s="39">
        <v>1</v>
      </c>
    </row>
    <row r="138" spans="1:27">
      <c r="A138" s="52" t="s">
        <v>990</v>
      </c>
      <c r="B138" s="52" t="s">
        <v>1027</v>
      </c>
      <c r="C138" s="52" t="s">
        <v>1028</v>
      </c>
      <c r="D138" s="52" t="s">
        <v>1029</v>
      </c>
      <c r="E138" s="52" t="s">
        <v>1030</v>
      </c>
      <c r="F138" s="52" t="s">
        <v>1031</v>
      </c>
      <c r="G138" s="52" t="s">
        <v>122</v>
      </c>
      <c r="H138" s="52" t="s">
        <v>1032</v>
      </c>
      <c r="I138" s="52" t="s">
        <v>110</v>
      </c>
      <c r="J138" s="52" t="s">
        <v>111</v>
      </c>
      <c r="K138" s="52" t="s">
        <v>112</v>
      </c>
      <c r="L138" s="52" t="s">
        <v>88</v>
      </c>
      <c r="M138" s="52" t="s">
        <v>487</v>
      </c>
      <c r="N138" s="52" t="s">
        <v>488</v>
      </c>
      <c r="O138" s="52" t="s">
        <v>489</v>
      </c>
      <c r="P138" s="52" t="s">
        <v>132</v>
      </c>
      <c r="Q138" s="52" t="s">
        <v>113</v>
      </c>
      <c r="R138" s="52" t="s">
        <v>114</v>
      </c>
      <c r="S138" s="52" t="s">
        <v>88</v>
      </c>
      <c r="T138" s="52" t="s">
        <v>487</v>
      </c>
      <c r="U138" s="52" t="s">
        <v>335</v>
      </c>
      <c r="V138" s="52" t="s">
        <v>336</v>
      </c>
      <c r="W138" s="52" t="s">
        <v>122</v>
      </c>
      <c r="X138" s="52" t="s">
        <v>241</v>
      </c>
      <c r="Y138" s="52" t="s">
        <v>115</v>
      </c>
      <c r="Z138" s="52" t="s">
        <v>116</v>
      </c>
      <c r="AA138" s="39">
        <v>1</v>
      </c>
    </row>
    <row r="139" spans="1:27">
      <c r="A139" s="59" t="s">
        <v>95</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c r="A140" s="51" t="s">
        <v>19</v>
      </c>
      <c r="B140" s="51" t="s">
        <v>96</v>
      </c>
      <c r="C140" s="51" t="s">
        <v>97</v>
      </c>
      <c r="D140" s="51" t="s">
        <v>118</v>
      </c>
      <c r="E140" s="51" t="s">
        <v>119</v>
      </c>
      <c r="F140" s="51" t="s">
        <v>120</v>
      </c>
      <c r="G140" s="51" t="s">
        <v>121</v>
      </c>
      <c r="H140" s="51" t="s">
        <v>21</v>
      </c>
      <c r="I140" s="51" t="s">
        <v>98</v>
      </c>
      <c r="J140" s="51" t="s">
        <v>99</v>
      </c>
      <c r="K140" s="51" t="s">
        <v>100</v>
      </c>
      <c r="L140" s="51" t="s">
        <v>101</v>
      </c>
      <c r="M140" s="51" t="s">
        <v>99</v>
      </c>
      <c r="N140" s="51" t="s">
        <v>102</v>
      </c>
      <c r="O140" s="51" t="s">
        <v>99</v>
      </c>
      <c r="P140" s="51" t="s">
        <v>103</v>
      </c>
      <c r="Q140" s="51" t="s">
        <v>104</v>
      </c>
      <c r="R140" s="51" t="s">
        <v>99</v>
      </c>
      <c r="S140" s="51" t="s">
        <v>105</v>
      </c>
      <c r="T140" s="51" t="s">
        <v>99</v>
      </c>
      <c r="U140" s="51" t="s">
        <v>106</v>
      </c>
      <c r="V140" s="51" t="s">
        <v>99</v>
      </c>
      <c r="W140" s="51" t="s">
        <v>107</v>
      </c>
      <c r="X140" s="51" t="s">
        <v>108</v>
      </c>
      <c r="Y140" s="51" t="s">
        <v>109</v>
      </c>
      <c r="Z140" s="51" t="s">
        <v>99</v>
      </c>
      <c r="AA140" s="52" t="s">
        <v>14</v>
      </c>
    </row>
    <row r="141" spans="1:27">
      <c r="A141" s="52" t="s">
        <v>1033</v>
      </c>
      <c r="B141" s="52" t="s">
        <v>1034</v>
      </c>
      <c r="C141" s="52" t="s">
        <v>1035</v>
      </c>
      <c r="D141" s="52" t="s">
        <v>1036</v>
      </c>
      <c r="E141" s="52" t="s">
        <v>971</v>
      </c>
      <c r="F141" s="52" t="s">
        <v>122</v>
      </c>
      <c r="G141" s="52" t="s">
        <v>122</v>
      </c>
      <c r="H141" s="52" t="s">
        <v>1037</v>
      </c>
      <c r="I141" s="52" t="s">
        <v>110</v>
      </c>
      <c r="J141" s="52" t="s">
        <v>111</v>
      </c>
      <c r="K141" s="52" t="s">
        <v>112</v>
      </c>
      <c r="L141" s="52" t="s">
        <v>973</v>
      </c>
      <c r="M141" s="52" t="s">
        <v>974</v>
      </c>
      <c r="N141" s="52" t="s">
        <v>127</v>
      </c>
      <c r="O141" s="52" t="s">
        <v>128</v>
      </c>
      <c r="P141" s="52" t="s">
        <v>965</v>
      </c>
      <c r="Q141" s="52" t="s">
        <v>113</v>
      </c>
      <c r="R141" s="52" t="s">
        <v>114</v>
      </c>
      <c r="S141" s="52" t="s">
        <v>975</v>
      </c>
      <c r="T141" s="52" t="s">
        <v>976</v>
      </c>
      <c r="U141" s="52" t="s">
        <v>286</v>
      </c>
      <c r="V141" s="52" t="s">
        <v>287</v>
      </c>
      <c r="W141" s="52" t="s">
        <v>1038</v>
      </c>
      <c r="X141" s="52" t="s">
        <v>241</v>
      </c>
      <c r="Y141" s="52" t="s">
        <v>115</v>
      </c>
      <c r="Z141" s="52" t="s">
        <v>116</v>
      </c>
      <c r="AA141" s="39">
        <v>1</v>
      </c>
    </row>
    <row r="142" spans="1:27">
      <c r="A142" s="52" t="s">
        <v>1033</v>
      </c>
      <c r="B142" s="52" t="s">
        <v>1039</v>
      </c>
      <c r="C142" s="52" t="s">
        <v>1040</v>
      </c>
      <c r="D142" s="52" t="s">
        <v>1041</v>
      </c>
      <c r="E142" s="52" t="s">
        <v>1042</v>
      </c>
      <c r="F142" s="52" t="s">
        <v>1043</v>
      </c>
      <c r="G142" s="52" t="s">
        <v>122</v>
      </c>
      <c r="H142" s="52" t="s">
        <v>1044</v>
      </c>
      <c r="I142" s="52" t="s">
        <v>110</v>
      </c>
      <c r="J142" s="52" t="s">
        <v>111</v>
      </c>
      <c r="K142" s="52" t="s">
        <v>112</v>
      </c>
      <c r="L142" s="52" t="s">
        <v>829</v>
      </c>
      <c r="M142" s="52" t="s">
        <v>830</v>
      </c>
      <c r="N142" s="52" t="s">
        <v>127</v>
      </c>
      <c r="O142" s="52" t="s">
        <v>128</v>
      </c>
      <c r="P142" s="52" t="s">
        <v>283</v>
      </c>
      <c r="Q142" s="52" t="s">
        <v>113</v>
      </c>
      <c r="R142" s="52" t="s">
        <v>114</v>
      </c>
      <c r="S142" s="52" t="s">
        <v>831</v>
      </c>
      <c r="T142" s="52" t="s">
        <v>832</v>
      </c>
      <c r="U142" s="52" t="s">
        <v>286</v>
      </c>
      <c r="V142" s="52" t="s">
        <v>287</v>
      </c>
      <c r="W142" s="52" t="s">
        <v>1045</v>
      </c>
      <c r="X142" s="52" t="s">
        <v>182</v>
      </c>
      <c r="Y142" s="52" t="s">
        <v>115</v>
      </c>
      <c r="Z142" s="52" t="s">
        <v>116</v>
      </c>
      <c r="AA142" s="39">
        <v>1</v>
      </c>
    </row>
    <row r="143" spans="1:27">
      <c r="A143" s="52" t="s">
        <v>1033</v>
      </c>
      <c r="B143" s="52" t="s">
        <v>1046</v>
      </c>
      <c r="C143" s="52" t="s">
        <v>1047</v>
      </c>
      <c r="D143" s="52" t="s">
        <v>122</v>
      </c>
      <c r="E143" s="52" t="s">
        <v>122</v>
      </c>
      <c r="F143" s="52" t="s">
        <v>122</v>
      </c>
      <c r="G143" s="52" t="s">
        <v>122</v>
      </c>
      <c r="H143" s="52" t="s">
        <v>1048</v>
      </c>
      <c r="I143" s="52" t="s">
        <v>110</v>
      </c>
      <c r="J143" s="52" t="s">
        <v>111</v>
      </c>
      <c r="K143" s="52" t="s">
        <v>112</v>
      </c>
      <c r="L143" s="52" t="s">
        <v>92</v>
      </c>
      <c r="M143" s="52" t="s">
        <v>477</v>
      </c>
      <c r="N143" s="52" t="s">
        <v>478</v>
      </c>
      <c r="O143" s="52" t="s">
        <v>479</v>
      </c>
      <c r="P143" s="52" t="s">
        <v>360</v>
      </c>
      <c r="Q143" s="52" t="s">
        <v>113</v>
      </c>
      <c r="R143" s="52" t="s">
        <v>114</v>
      </c>
      <c r="S143" s="52" t="s">
        <v>236</v>
      </c>
      <c r="T143" s="52" t="s">
        <v>237</v>
      </c>
      <c r="U143" s="52" t="s">
        <v>238</v>
      </c>
      <c r="V143" s="52" t="s">
        <v>239</v>
      </c>
      <c r="W143" s="52" t="s">
        <v>1049</v>
      </c>
      <c r="X143" s="52" t="s">
        <v>126</v>
      </c>
      <c r="Y143" s="52" t="s">
        <v>115</v>
      </c>
      <c r="Z143" s="52" t="s">
        <v>116</v>
      </c>
      <c r="AA143" s="39">
        <v>1</v>
      </c>
    </row>
    <row r="144" spans="1:27">
      <c r="A144" s="52" t="s">
        <v>1033</v>
      </c>
      <c r="B144" s="52" t="s">
        <v>1050</v>
      </c>
      <c r="C144" s="52" t="s">
        <v>1051</v>
      </c>
      <c r="D144" s="52" t="s">
        <v>1052</v>
      </c>
      <c r="E144" s="52" t="s">
        <v>1053</v>
      </c>
      <c r="F144" s="52" t="s">
        <v>1054</v>
      </c>
      <c r="G144" s="52" t="s">
        <v>1055</v>
      </c>
      <c r="H144" s="52" t="s">
        <v>1056</v>
      </c>
      <c r="I144" s="52" t="s">
        <v>110</v>
      </c>
      <c r="J144" s="52" t="s">
        <v>111</v>
      </c>
      <c r="K144" s="52" t="s">
        <v>112</v>
      </c>
      <c r="L144" s="52" t="s">
        <v>1057</v>
      </c>
      <c r="M144" s="52" t="s">
        <v>1058</v>
      </c>
      <c r="N144" s="52" t="s">
        <v>122</v>
      </c>
      <c r="O144" s="52" t="s">
        <v>124</v>
      </c>
      <c r="P144" s="52" t="s">
        <v>689</v>
      </c>
      <c r="Q144" s="52" t="s">
        <v>113</v>
      </c>
      <c r="R144" s="52" t="s">
        <v>114</v>
      </c>
      <c r="S144" s="52" t="s">
        <v>1059</v>
      </c>
      <c r="T144" s="52" t="s">
        <v>1060</v>
      </c>
      <c r="U144" s="52" t="s">
        <v>1061</v>
      </c>
      <c r="V144" s="52" t="s">
        <v>1062</v>
      </c>
      <c r="W144" s="52" t="s">
        <v>1063</v>
      </c>
      <c r="X144" s="52" t="s">
        <v>126</v>
      </c>
      <c r="Y144" s="52" t="s">
        <v>115</v>
      </c>
      <c r="Z144" s="52" t="s">
        <v>116</v>
      </c>
      <c r="AA144" s="39">
        <v>1</v>
      </c>
    </row>
    <row r="145" spans="1:27">
      <c r="A145" s="52" t="s">
        <v>1033</v>
      </c>
      <c r="B145" s="52" t="s">
        <v>1064</v>
      </c>
      <c r="C145" s="52" t="s">
        <v>1065</v>
      </c>
      <c r="D145" s="52" t="s">
        <v>1066</v>
      </c>
      <c r="E145" s="52" t="s">
        <v>1067</v>
      </c>
      <c r="F145" s="52" t="s">
        <v>1068</v>
      </c>
      <c r="G145" s="52" t="s">
        <v>122</v>
      </c>
      <c r="H145" s="52" t="s">
        <v>1069</v>
      </c>
      <c r="I145" s="52" t="s">
        <v>110</v>
      </c>
      <c r="J145" s="52" t="s">
        <v>111</v>
      </c>
      <c r="K145" s="52" t="s">
        <v>112</v>
      </c>
      <c r="L145" s="52" t="s">
        <v>92</v>
      </c>
      <c r="M145" s="52" t="s">
        <v>477</v>
      </c>
      <c r="N145" s="52" t="s">
        <v>478</v>
      </c>
      <c r="O145" s="52" t="s">
        <v>479</v>
      </c>
      <c r="P145" s="52" t="s">
        <v>132</v>
      </c>
      <c r="Q145" s="52" t="s">
        <v>113</v>
      </c>
      <c r="R145" s="52" t="s">
        <v>114</v>
      </c>
      <c r="S145" s="52" t="s">
        <v>559</v>
      </c>
      <c r="T145" s="52" t="s">
        <v>560</v>
      </c>
      <c r="U145" s="52" t="s">
        <v>238</v>
      </c>
      <c r="V145" s="52" t="s">
        <v>239</v>
      </c>
      <c r="W145" s="52" t="s">
        <v>1070</v>
      </c>
      <c r="X145" s="52" t="s">
        <v>241</v>
      </c>
      <c r="Y145" s="52" t="s">
        <v>115</v>
      </c>
      <c r="Z145" s="52" t="s">
        <v>116</v>
      </c>
      <c r="AA145" s="39">
        <v>1</v>
      </c>
    </row>
    <row r="146" spans="1:27">
      <c r="A146" s="52" t="s">
        <v>1033</v>
      </c>
      <c r="B146" s="52" t="s">
        <v>1064</v>
      </c>
      <c r="C146" s="52" t="s">
        <v>1071</v>
      </c>
      <c r="D146" s="52" t="s">
        <v>1072</v>
      </c>
      <c r="E146" s="52" t="s">
        <v>1073</v>
      </c>
      <c r="F146" s="52" t="s">
        <v>122</v>
      </c>
      <c r="G146" s="52" t="s">
        <v>122</v>
      </c>
      <c r="H146" s="52" t="s">
        <v>1074</v>
      </c>
      <c r="I146" s="52" t="s">
        <v>110</v>
      </c>
      <c r="J146" s="52" t="s">
        <v>111</v>
      </c>
      <c r="K146" s="52" t="s">
        <v>112</v>
      </c>
      <c r="L146" s="52" t="s">
        <v>829</v>
      </c>
      <c r="M146" s="52" t="s">
        <v>830</v>
      </c>
      <c r="N146" s="52" t="s">
        <v>127</v>
      </c>
      <c r="O146" s="52" t="s">
        <v>128</v>
      </c>
      <c r="P146" s="52" t="s">
        <v>1075</v>
      </c>
      <c r="Q146" s="52" t="s">
        <v>1024</v>
      </c>
      <c r="R146" s="52" t="s">
        <v>1025</v>
      </c>
      <c r="S146" s="52" t="s">
        <v>831</v>
      </c>
      <c r="T146" s="52" t="s">
        <v>832</v>
      </c>
      <c r="U146" s="52" t="s">
        <v>656</v>
      </c>
      <c r="V146" s="52" t="s">
        <v>657</v>
      </c>
      <c r="W146" s="52" t="s">
        <v>1076</v>
      </c>
      <c r="X146" s="52" t="s">
        <v>182</v>
      </c>
      <c r="Y146" s="52" t="s">
        <v>115</v>
      </c>
      <c r="Z146" s="52" t="s">
        <v>116</v>
      </c>
      <c r="AA146" s="39">
        <v>1</v>
      </c>
    </row>
    <row r="147" spans="1:27">
      <c r="A147" s="59" t="s">
        <v>95</v>
      </c>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c r="A148" s="51" t="s">
        <v>19</v>
      </c>
      <c r="B148" s="51" t="s">
        <v>96</v>
      </c>
      <c r="C148" s="51" t="s">
        <v>97</v>
      </c>
      <c r="D148" s="51" t="s">
        <v>118</v>
      </c>
      <c r="E148" s="51" t="s">
        <v>119</v>
      </c>
      <c r="F148" s="51" t="s">
        <v>120</v>
      </c>
      <c r="G148" s="51" t="s">
        <v>121</v>
      </c>
      <c r="H148" s="51" t="s">
        <v>21</v>
      </c>
      <c r="I148" s="51" t="s">
        <v>98</v>
      </c>
      <c r="J148" s="51" t="s">
        <v>99</v>
      </c>
      <c r="K148" s="51" t="s">
        <v>100</v>
      </c>
      <c r="L148" s="51" t="s">
        <v>101</v>
      </c>
      <c r="M148" s="51" t="s">
        <v>99</v>
      </c>
      <c r="N148" s="51" t="s">
        <v>102</v>
      </c>
      <c r="O148" s="51" t="s">
        <v>99</v>
      </c>
      <c r="P148" s="51" t="s">
        <v>103</v>
      </c>
      <c r="Q148" s="51" t="s">
        <v>104</v>
      </c>
      <c r="R148" s="51" t="s">
        <v>99</v>
      </c>
      <c r="S148" s="51" t="s">
        <v>105</v>
      </c>
      <c r="T148" s="51" t="s">
        <v>99</v>
      </c>
      <c r="U148" s="51" t="s">
        <v>106</v>
      </c>
      <c r="V148" s="51" t="s">
        <v>99</v>
      </c>
      <c r="W148" s="51" t="s">
        <v>107</v>
      </c>
      <c r="X148" s="51" t="s">
        <v>108</v>
      </c>
      <c r="Y148" s="51" t="s">
        <v>109</v>
      </c>
      <c r="Z148" s="51" t="s">
        <v>99</v>
      </c>
      <c r="AA148" s="52" t="s">
        <v>14</v>
      </c>
    </row>
    <row r="149" spans="1:27">
      <c r="A149" s="52" t="s">
        <v>592</v>
      </c>
      <c r="B149" s="52" t="s">
        <v>1077</v>
      </c>
      <c r="C149" s="52" t="s">
        <v>1078</v>
      </c>
      <c r="D149" s="52" t="s">
        <v>1079</v>
      </c>
      <c r="E149" s="52" t="s">
        <v>1080</v>
      </c>
      <c r="F149" s="52" t="s">
        <v>1081</v>
      </c>
      <c r="G149" s="52" t="s">
        <v>1082</v>
      </c>
      <c r="H149" s="52" t="s">
        <v>1083</v>
      </c>
      <c r="I149" s="52" t="s">
        <v>110</v>
      </c>
      <c r="J149" s="52" t="s">
        <v>111</v>
      </c>
      <c r="K149" s="52" t="s">
        <v>112</v>
      </c>
      <c r="L149" s="52" t="s">
        <v>1057</v>
      </c>
      <c r="M149" s="52" t="s">
        <v>1058</v>
      </c>
      <c r="N149" s="52" t="s">
        <v>122</v>
      </c>
      <c r="O149" s="52" t="s">
        <v>124</v>
      </c>
      <c r="P149" s="52" t="s">
        <v>689</v>
      </c>
      <c r="Q149" s="52" t="s">
        <v>113</v>
      </c>
      <c r="R149" s="52" t="s">
        <v>114</v>
      </c>
      <c r="S149" s="52" t="s">
        <v>1059</v>
      </c>
      <c r="T149" s="52" t="s">
        <v>1060</v>
      </c>
      <c r="U149" s="52" t="s">
        <v>1061</v>
      </c>
      <c r="V149" s="52" t="s">
        <v>1062</v>
      </c>
      <c r="W149" s="52" t="s">
        <v>1084</v>
      </c>
      <c r="X149" s="52" t="s">
        <v>126</v>
      </c>
      <c r="Y149" s="52" t="s">
        <v>115</v>
      </c>
      <c r="Z149" s="52" t="s">
        <v>116</v>
      </c>
      <c r="AA149" s="39">
        <v>1</v>
      </c>
    </row>
    <row r="150" spans="1:27">
      <c r="A150" s="52" t="s">
        <v>592</v>
      </c>
      <c r="B150" s="52" t="s">
        <v>1085</v>
      </c>
      <c r="C150" s="52" t="s">
        <v>1086</v>
      </c>
      <c r="D150" s="52" t="s">
        <v>1087</v>
      </c>
      <c r="E150" s="52" t="s">
        <v>1088</v>
      </c>
      <c r="F150" s="52" t="s">
        <v>245</v>
      </c>
      <c r="G150" s="52" t="s">
        <v>122</v>
      </c>
      <c r="H150" s="52" t="s">
        <v>1089</v>
      </c>
      <c r="I150" s="52" t="s">
        <v>110</v>
      </c>
      <c r="J150" s="52" t="s">
        <v>111</v>
      </c>
      <c r="K150" s="52" t="s">
        <v>112</v>
      </c>
      <c r="L150" s="52" t="s">
        <v>94</v>
      </c>
      <c r="M150" s="52" t="s">
        <v>235</v>
      </c>
      <c r="N150" s="52" t="s">
        <v>127</v>
      </c>
      <c r="O150" s="52" t="s">
        <v>128</v>
      </c>
      <c r="P150" s="52" t="s">
        <v>132</v>
      </c>
      <c r="Q150" s="52" t="s">
        <v>113</v>
      </c>
      <c r="R150" s="52" t="s">
        <v>114</v>
      </c>
      <c r="S150" s="52" t="s">
        <v>1090</v>
      </c>
      <c r="T150" s="52" t="s">
        <v>1091</v>
      </c>
      <c r="U150" s="52" t="s">
        <v>1092</v>
      </c>
      <c r="V150" s="52" t="s">
        <v>1093</v>
      </c>
      <c r="W150" s="52" t="s">
        <v>1094</v>
      </c>
      <c r="X150" s="52" t="s">
        <v>241</v>
      </c>
      <c r="Y150" s="52" t="s">
        <v>115</v>
      </c>
      <c r="Z150" s="52" t="s">
        <v>116</v>
      </c>
      <c r="AA150" s="39">
        <v>1</v>
      </c>
    </row>
    <row r="151" spans="1:27">
      <c r="A151" s="52" t="s">
        <v>592</v>
      </c>
      <c r="B151" s="52" t="s">
        <v>1095</v>
      </c>
      <c r="C151" s="52" t="s">
        <v>1096</v>
      </c>
      <c r="D151" s="52" t="s">
        <v>122</v>
      </c>
      <c r="E151" s="52" t="s">
        <v>122</v>
      </c>
      <c r="F151" s="52" t="s">
        <v>122</v>
      </c>
      <c r="G151" s="52" t="s">
        <v>122</v>
      </c>
      <c r="H151" s="52" t="s">
        <v>1097</v>
      </c>
      <c r="I151" s="52" t="s">
        <v>110</v>
      </c>
      <c r="J151" s="52" t="s">
        <v>111</v>
      </c>
      <c r="K151" s="52" t="s">
        <v>1098</v>
      </c>
      <c r="L151" s="52" t="s">
        <v>75</v>
      </c>
      <c r="M151" s="52" t="s">
        <v>1099</v>
      </c>
      <c r="N151" s="52" t="s">
        <v>852</v>
      </c>
      <c r="O151" s="52" t="s">
        <v>853</v>
      </c>
      <c r="P151" s="52" t="s">
        <v>360</v>
      </c>
      <c r="Q151" s="52" t="s">
        <v>113</v>
      </c>
      <c r="R151" s="52" t="s">
        <v>114</v>
      </c>
      <c r="S151" s="52" t="s">
        <v>747</v>
      </c>
      <c r="T151" s="52" t="s">
        <v>748</v>
      </c>
      <c r="U151" s="52" t="s">
        <v>238</v>
      </c>
      <c r="V151" s="52" t="s">
        <v>239</v>
      </c>
      <c r="W151" s="52" t="s">
        <v>1100</v>
      </c>
      <c r="X151" s="52" t="s">
        <v>382</v>
      </c>
      <c r="Y151" s="52" t="s">
        <v>115</v>
      </c>
      <c r="Z151" s="52" t="s">
        <v>116</v>
      </c>
      <c r="AA151" s="39">
        <v>1</v>
      </c>
    </row>
    <row r="152" spans="1:27">
      <c r="A152" s="52" t="s">
        <v>592</v>
      </c>
      <c r="B152" s="52" t="s">
        <v>1101</v>
      </c>
      <c r="C152" s="52" t="s">
        <v>1102</v>
      </c>
      <c r="D152" s="52" t="s">
        <v>1103</v>
      </c>
      <c r="E152" s="52" t="s">
        <v>1104</v>
      </c>
      <c r="F152" s="52" t="s">
        <v>1105</v>
      </c>
      <c r="G152" s="52" t="s">
        <v>1106</v>
      </c>
      <c r="H152" s="52" t="s">
        <v>1107</v>
      </c>
      <c r="I152" s="52" t="s">
        <v>110</v>
      </c>
      <c r="J152" s="52" t="s">
        <v>111</v>
      </c>
      <c r="K152" s="52" t="s">
        <v>112</v>
      </c>
      <c r="L152" s="52" t="s">
        <v>932</v>
      </c>
      <c r="M152" s="52" t="s">
        <v>933</v>
      </c>
      <c r="N152" s="52" t="s">
        <v>127</v>
      </c>
      <c r="O152" s="52" t="s">
        <v>128</v>
      </c>
      <c r="P152" s="52" t="s">
        <v>934</v>
      </c>
      <c r="Q152" s="52" t="s">
        <v>113</v>
      </c>
      <c r="R152" s="52" t="s">
        <v>114</v>
      </c>
      <c r="S152" s="52" t="s">
        <v>932</v>
      </c>
      <c r="T152" s="52" t="s">
        <v>933</v>
      </c>
      <c r="U152" s="52" t="s">
        <v>935</v>
      </c>
      <c r="V152" s="52" t="s">
        <v>936</v>
      </c>
      <c r="W152" s="52" t="s">
        <v>122</v>
      </c>
      <c r="X152" s="52" t="s">
        <v>937</v>
      </c>
      <c r="Y152" s="52" t="s">
        <v>115</v>
      </c>
      <c r="Z152" s="52" t="s">
        <v>116</v>
      </c>
      <c r="AA152" s="39">
        <v>1</v>
      </c>
    </row>
    <row r="153" spans="1:27">
      <c r="A153" s="52" t="s">
        <v>592</v>
      </c>
      <c r="B153" s="52" t="s">
        <v>1108</v>
      </c>
      <c r="C153" s="52" t="s">
        <v>1109</v>
      </c>
      <c r="D153" s="52" t="s">
        <v>1110</v>
      </c>
      <c r="E153" s="52" t="s">
        <v>1111</v>
      </c>
      <c r="F153" s="52" t="s">
        <v>1112</v>
      </c>
      <c r="G153" s="52" t="s">
        <v>1113</v>
      </c>
      <c r="H153" s="52" t="s">
        <v>1114</v>
      </c>
      <c r="I153" s="52" t="s">
        <v>110</v>
      </c>
      <c r="J153" s="52" t="s">
        <v>111</v>
      </c>
      <c r="K153" s="52" t="s">
        <v>112</v>
      </c>
      <c r="L153" s="52" t="s">
        <v>1115</v>
      </c>
      <c r="M153" s="52" t="s">
        <v>1116</v>
      </c>
      <c r="N153" s="52" t="s">
        <v>122</v>
      </c>
      <c r="O153" s="52" t="s">
        <v>124</v>
      </c>
      <c r="P153" s="52" t="s">
        <v>689</v>
      </c>
      <c r="Q153" s="52" t="s">
        <v>113</v>
      </c>
      <c r="R153" s="52" t="s">
        <v>114</v>
      </c>
      <c r="S153" s="52" t="s">
        <v>690</v>
      </c>
      <c r="T153" s="52" t="s">
        <v>691</v>
      </c>
      <c r="U153" s="52" t="s">
        <v>692</v>
      </c>
      <c r="V153" s="52" t="s">
        <v>693</v>
      </c>
      <c r="W153" s="52" t="s">
        <v>1117</v>
      </c>
      <c r="X153" s="52" t="s">
        <v>126</v>
      </c>
      <c r="Y153" s="52" t="s">
        <v>115</v>
      </c>
      <c r="Z153" s="52" t="s">
        <v>116</v>
      </c>
      <c r="AA153" s="39">
        <v>1</v>
      </c>
    </row>
    <row r="154" spans="1:27">
      <c r="A154" s="52" t="s">
        <v>592</v>
      </c>
      <c r="B154" s="52" t="s">
        <v>1125</v>
      </c>
      <c r="C154" s="52" t="s">
        <v>1126</v>
      </c>
      <c r="D154" s="52" t="s">
        <v>122</v>
      </c>
      <c r="E154" s="52" t="s">
        <v>122</v>
      </c>
      <c r="F154" s="52" t="s">
        <v>122</v>
      </c>
      <c r="G154" s="52" t="s">
        <v>122</v>
      </c>
      <c r="H154" s="52" t="s">
        <v>1127</v>
      </c>
      <c r="I154" s="52" t="s">
        <v>110</v>
      </c>
      <c r="J154" s="52" t="s">
        <v>111</v>
      </c>
      <c r="K154" s="52" t="s">
        <v>112</v>
      </c>
      <c r="L154" s="52" t="s">
        <v>93</v>
      </c>
      <c r="M154" s="52" t="s">
        <v>1128</v>
      </c>
      <c r="N154" s="52" t="s">
        <v>127</v>
      </c>
      <c r="O154" s="52" t="s">
        <v>128</v>
      </c>
      <c r="P154" s="52" t="s">
        <v>360</v>
      </c>
      <c r="Q154" s="52" t="s">
        <v>113</v>
      </c>
      <c r="R154" s="52" t="s">
        <v>114</v>
      </c>
      <c r="S154" s="52" t="s">
        <v>1129</v>
      </c>
      <c r="T154" s="52" t="s">
        <v>1130</v>
      </c>
      <c r="U154" s="52" t="s">
        <v>238</v>
      </c>
      <c r="V154" s="52" t="s">
        <v>239</v>
      </c>
      <c r="W154" s="52" t="s">
        <v>1131</v>
      </c>
      <c r="X154" s="52" t="s">
        <v>382</v>
      </c>
      <c r="Y154" s="52" t="s">
        <v>115</v>
      </c>
      <c r="Z154" s="52" t="s">
        <v>116</v>
      </c>
      <c r="AA154" s="39">
        <v>1</v>
      </c>
    </row>
    <row r="155" spans="1:27">
      <c r="A155" s="53" t="s">
        <v>592</v>
      </c>
      <c r="B155" s="53" t="s">
        <v>1118</v>
      </c>
      <c r="C155" s="53" t="s">
        <v>1119</v>
      </c>
      <c r="D155" s="53" t="s">
        <v>1120</v>
      </c>
      <c r="E155" s="53" t="s">
        <v>1121</v>
      </c>
      <c r="F155" s="53" t="s">
        <v>122</v>
      </c>
      <c r="G155" s="53" t="s">
        <v>122</v>
      </c>
      <c r="H155" s="53" t="s">
        <v>1122</v>
      </c>
      <c r="I155" s="53" t="s">
        <v>110</v>
      </c>
      <c r="J155" s="53" t="s">
        <v>111</v>
      </c>
      <c r="K155" s="53" t="s">
        <v>112</v>
      </c>
      <c r="L155" s="53" t="s">
        <v>94</v>
      </c>
      <c r="M155" s="53" t="s">
        <v>235</v>
      </c>
      <c r="N155" s="53" t="s">
        <v>127</v>
      </c>
      <c r="O155" s="53" t="s">
        <v>128</v>
      </c>
      <c r="P155" s="53" t="s">
        <v>1123</v>
      </c>
      <c r="Q155" s="53" t="s">
        <v>1024</v>
      </c>
      <c r="R155" s="53" t="s">
        <v>1025</v>
      </c>
      <c r="S155" s="53" t="s">
        <v>94</v>
      </c>
      <c r="T155" s="53" t="s">
        <v>235</v>
      </c>
      <c r="U155" s="53" t="s">
        <v>238</v>
      </c>
      <c r="V155" s="53" t="s">
        <v>239</v>
      </c>
      <c r="W155" s="53" t="s">
        <v>122</v>
      </c>
      <c r="X155" s="53" t="s">
        <v>1124</v>
      </c>
      <c r="Y155" s="53" t="s">
        <v>115</v>
      </c>
      <c r="Z155" s="53" t="s">
        <v>116</v>
      </c>
      <c r="AA155" s="56">
        <v>172</v>
      </c>
    </row>
    <row r="156" spans="1:27">
      <c r="A156" s="59" t="s">
        <v>95</v>
      </c>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c r="A157" s="51" t="s">
        <v>19</v>
      </c>
      <c r="B157" s="51" t="s">
        <v>96</v>
      </c>
      <c r="C157" s="51" t="s">
        <v>97</v>
      </c>
      <c r="D157" s="51" t="s">
        <v>118</v>
      </c>
      <c r="E157" s="51" t="s">
        <v>119</v>
      </c>
      <c r="F157" s="51" t="s">
        <v>120</v>
      </c>
      <c r="G157" s="51" t="s">
        <v>121</v>
      </c>
      <c r="H157" s="51" t="s">
        <v>21</v>
      </c>
      <c r="I157" s="51" t="s">
        <v>98</v>
      </c>
      <c r="J157" s="51" t="s">
        <v>99</v>
      </c>
      <c r="K157" s="51" t="s">
        <v>100</v>
      </c>
      <c r="L157" s="51" t="s">
        <v>101</v>
      </c>
      <c r="M157" s="51" t="s">
        <v>99</v>
      </c>
      <c r="N157" s="51" t="s">
        <v>102</v>
      </c>
      <c r="O157" s="51" t="s">
        <v>99</v>
      </c>
      <c r="P157" s="51" t="s">
        <v>103</v>
      </c>
      <c r="Q157" s="51" t="s">
        <v>104</v>
      </c>
      <c r="R157" s="51" t="s">
        <v>99</v>
      </c>
      <c r="S157" s="51" t="s">
        <v>105</v>
      </c>
      <c r="T157" s="51" t="s">
        <v>99</v>
      </c>
      <c r="U157" s="51" t="s">
        <v>106</v>
      </c>
      <c r="V157" s="51" t="s">
        <v>99</v>
      </c>
      <c r="W157" s="51" t="s">
        <v>107</v>
      </c>
      <c r="X157" s="51" t="s">
        <v>108</v>
      </c>
      <c r="Y157" s="51" t="s">
        <v>109</v>
      </c>
      <c r="Z157" s="51" t="s">
        <v>99</v>
      </c>
      <c r="AA157" s="52" t="s">
        <v>14</v>
      </c>
    </row>
    <row r="158" spans="1:27">
      <c r="A158" s="52" t="s">
        <v>593</v>
      </c>
      <c r="B158" s="52" t="s">
        <v>1132</v>
      </c>
      <c r="C158" s="52" t="s">
        <v>1133</v>
      </c>
      <c r="D158" s="52" t="s">
        <v>122</v>
      </c>
      <c r="E158" s="52" t="s">
        <v>122</v>
      </c>
      <c r="F158" s="52" t="s">
        <v>122</v>
      </c>
      <c r="G158" s="52" t="s">
        <v>122</v>
      </c>
      <c r="H158" s="52" t="s">
        <v>1134</v>
      </c>
      <c r="I158" s="52" t="s">
        <v>110</v>
      </c>
      <c r="J158" s="52" t="s">
        <v>111</v>
      </c>
      <c r="K158" s="52" t="s">
        <v>112</v>
      </c>
      <c r="L158" s="52" t="s">
        <v>1135</v>
      </c>
      <c r="M158" s="52" t="s">
        <v>1136</v>
      </c>
      <c r="N158" s="52" t="s">
        <v>127</v>
      </c>
      <c r="O158" s="52" t="s">
        <v>128</v>
      </c>
      <c r="P158" s="52" t="s">
        <v>360</v>
      </c>
      <c r="Q158" s="52" t="s">
        <v>113</v>
      </c>
      <c r="R158" s="52" t="s">
        <v>114</v>
      </c>
      <c r="S158" s="52" t="s">
        <v>1137</v>
      </c>
      <c r="T158" s="52" t="s">
        <v>1138</v>
      </c>
      <c r="U158" s="52" t="s">
        <v>251</v>
      </c>
      <c r="V158" s="52" t="s">
        <v>252</v>
      </c>
      <c r="W158" s="52" t="s">
        <v>1139</v>
      </c>
      <c r="X158" s="52" t="s">
        <v>126</v>
      </c>
      <c r="Y158" s="52" t="s">
        <v>115</v>
      </c>
      <c r="Z158" s="52" t="s">
        <v>116</v>
      </c>
      <c r="AA158" s="39">
        <v>1</v>
      </c>
    </row>
    <row r="159" spans="1:27">
      <c r="A159" s="52" t="s">
        <v>593</v>
      </c>
      <c r="B159" s="52" t="s">
        <v>1140</v>
      </c>
      <c r="C159" s="52" t="s">
        <v>1141</v>
      </c>
      <c r="D159" s="52" t="s">
        <v>1142</v>
      </c>
      <c r="E159" s="52" t="s">
        <v>1143</v>
      </c>
      <c r="F159" s="52" t="s">
        <v>1144</v>
      </c>
      <c r="G159" s="52" t="s">
        <v>1145</v>
      </c>
      <c r="H159" s="52" t="s">
        <v>1146</v>
      </c>
      <c r="I159" s="52" t="s">
        <v>110</v>
      </c>
      <c r="J159" s="52" t="s">
        <v>111</v>
      </c>
      <c r="K159" s="52" t="s">
        <v>112</v>
      </c>
      <c r="L159" s="52" t="s">
        <v>589</v>
      </c>
      <c r="M159" s="52" t="s">
        <v>590</v>
      </c>
      <c r="N159" s="52" t="s">
        <v>127</v>
      </c>
      <c r="O159" s="52" t="s">
        <v>128</v>
      </c>
      <c r="P159" s="52" t="s">
        <v>178</v>
      </c>
      <c r="Q159" s="52" t="s">
        <v>113</v>
      </c>
      <c r="R159" s="52" t="s">
        <v>114</v>
      </c>
      <c r="S159" s="52" t="s">
        <v>1147</v>
      </c>
      <c r="T159" s="52" t="s">
        <v>1148</v>
      </c>
      <c r="U159" s="52" t="s">
        <v>130</v>
      </c>
      <c r="V159" s="52" t="s">
        <v>131</v>
      </c>
      <c r="W159" s="52" t="s">
        <v>1149</v>
      </c>
      <c r="X159" s="52" t="s">
        <v>126</v>
      </c>
      <c r="Y159" s="52" t="s">
        <v>115</v>
      </c>
      <c r="Z159" s="52" t="s">
        <v>116</v>
      </c>
      <c r="AA159" s="39">
        <v>1</v>
      </c>
    </row>
    <row r="160" spans="1:27">
      <c r="A160" s="59" t="s">
        <v>95</v>
      </c>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9">
      <c r="A161" s="51" t="s">
        <v>19</v>
      </c>
      <c r="B161" s="51" t="s">
        <v>96</v>
      </c>
      <c r="C161" s="51" t="s">
        <v>97</v>
      </c>
      <c r="D161" s="51" t="s">
        <v>118</v>
      </c>
      <c r="E161" s="51" t="s">
        <v>119</v>
      </c>
      <c r="F161" s="51" t="s">
        <v>120</v>
      </c>
      <c r="G161" s="51" t="s">
        <v>121</v>
      </c>
      <c r="H161" s="51" t="s">
        <v>21</v>
      </c>
      <c r="I161" s="51" t="s">
        <v>98</v>
      </c>
      <c r="J161" s="51" t="s">
        <v>99</v>
      </c>
      <c r="K161" s="51" t="s">
        <v>100</v>
      </c>
      <c r="L161" s="51" t="s">
        <v>101</v>
      </c>
      <c r="M161" s="51" t="s">
        <v>99</v>
      </c>
      <c r="N161" s="51" t="s">
        <v>102</v>
      </c>
      <c r="O161" s="51" t="s">
        <v>99</v>
      </c>
      <c r="P161" s="51" t="s">
        <v>103</v>
      </c>
      <c r="Q161" s="51" t="s">
        <v>104</v>
      </c>
      <c r="R161" s="51" t="s">
        <v>99</v>
      </c>
      <c r="S161" s="51" t="s">
        <v>105</v>
      </c>
      <c r="T161" s="51" t="s">
        <v>99</v>
      </c>
      <c r="U161" s="51" t="s">
        <v>106</v>
      </c>
      <c r="V161" s="51" t="s">
        <v>99</v>
      </c>
      <c r="W161" s="51" t="s">
        <v>107</v>
      </c>
      <c r="X161" s="51" t="s">
        <v>108</v>
      </c>
      <c r="Y161" s="51" t="s">
        <v>109</v>
      </c>
      <c r="Z161" s="51" t="s">
        <v>99</v>
      </c>
      <c r="AA161" s="52" t="s">
        <v>14</v>
      </c>
    </row>
    <row r="162" spans="1:29">
      <c r="A162" s="52" t="s">
        <v>594</v>
      </c>
      <c r="B162" s="52" t="s">
        <v>1150</v>
      </c>
      <c r="C162" s="52" t="s">
        <v>1151</v>
      </c>
      <c r="D162" s="52" t="s">
        <v>1152</v>
      </c>
      <c r="E162" s="52" t="s">
        <v>1153</v>
      </c>
      <c r="F162" s="52" t="s">
        <v>1154</v>
      </c>
      <c r="G162" s="52" t="s">
        <v>1155</v>
      </c>
      <c r="H162" s="52" t="s">
        <v>1156</v>
      </c>
      <c r="I162" s="52" t="s">
        <v>110</v>
      </c>
      <c r="J162" s="52" t="s">
        <v>111</v>
      </c>
      <c r="K162" s="52" t="s">
        <v>112</v>
      </c>
      <c r="L162" s="52" t="s">
        <v>372</v>
      </c>
      <c r="M162" s="52" t="s">
        <v>373</v>
      </c>
      <c r="N162" s="52" t="s">
        <v>127</v>
      </c>
      <c r="O162" s="52" t="s">
        <v>128</v>
      </c>
      <c r="P162" s="52" t="s">
        <v>129</v>
      </c>
      <c r="Q162" s="52" t="s">
        <v>113</v>
      </c>
      <c r="R162" s="52" t="s">
        <v>114</v>
      </c>
      <c r="S162" s="52" t="s">
        <v>361</v>
      </c>
      <c r="T162" s="52" t="s">
        <v>362</v>
      </c>
      <c r="U162" s="52" t="s">
        <v>238</v>
      </c>
      <c r="V162" s="52" t="s">
        <v>239</v>
      </c>
      <c r="W162" s="52" t="s">
        <v>1157</v>
      </c>
      <c r="X162" s="52" t="s">
        <v>126</v>
      </c>
      <c r="Y162" s="52" t="s">
        <v>115</v>
      </c>
      <c r="Z162" s="52" t="s">
        <v>1158</v>
      </c>
      <c r="AA162" s="39">
        <v>1</v>
      </c>
    </row>
    <row r="163" spans="1:29">
      <c r="A163" s="52" t="s">
        <v>594</v>
      </c>
      <c r="B163" s="52" t="s">
        <v>1159</v>
      </c>
      <c r="C163" s="52" t="s">
        <v>1160</v>
      </c>
      <c r="D163" s="52" t="s">
        <v>1161</v>
      </c>
      <c r="E163" s="52" t="s">
        <v>1162</v>
      </c>
      <c r="F163" s="52" t="s">
        <v>1154</v>
      </c>
      <c r="G163" s="52" t="s">
        <v>1163</v>
      </c>
      <c r="H163" s="52" t="s">
        <v>1164</v>
      </c>
      <c r="I163" s="52" t="s">
        <v>110</v>
      </c>
      <c r="J163" s="52" t="s">
        <v>111</v>
      </c>
      <c r="K163" s="52" t="s">
        <v>112</v>
      </c>
      <c r="L163" s="52" t="s">
        <v>372</v>
      </c>
      <c r="M163" s="52" t="s">
        <v>373</v>
      </c>
      <c r="N163" s="52" t="s">
        <v>127</v>
      </c>
      <c r="O163" s="52" t="s">
        <v>128</v>
      </c>
      <c r="P163" s="52" t="s">
        <v>129</v>
      </c>
      <c r="Q163" s="52" t="s">
        <v>113</v>
      </c>
      <c r="R163" s="52" t="s">
        <v>114</v>
      </c>
      <c r="S163" s="52" t="s">
        <v>1165</v>
      </c>
      <c r="T163" s="52" t="s">
        <v>1166</v>
      </c>
      <c r="U163" s="52" t="s">
        <v>238</v>
      </c>
      <c r="V163" s="52" t="s">
        <v>239</v>
      </c>
      <c r="W163" s="52" t="s">
        <v>1167</v>
      </c>
      <c r="X163" s="52" t="s">
        <v>126</v>
      </c>
      <c r="Y163" s="52" t="s">
        <v>115</v>
      </c>
      <c r="Z163" s="52" t="s">
        <v>1158</v>
      </c>
      <c r="AA163" s="39">
        <v>1</v>
      </c>
    </row>
    <row r="164" spans="1:29">
      <c r="A164" s="52" t="s">
        <v>594</v>
      </c>
      <c r="B164" s="52" t="s">
        <v>1168</v>
      </c>
      <c r="C164" s="52" t="s">
        <v>1169</v>
      </c>
      <c r="D164" s="52" t="s">
        <v>122</v>
      </c>
      <c r="E164" s="52" t="s">
        <v>122</v>
      </c>
      <c r="F164" s="52" t="s">
        <v>122</v>
      </c>
      <c r="G164" s="52" t="s">
        <v>122</v>
      </c>
      <c r="H164" s="52" t="s">
        <v>1170</v>
      </c>
      <c r="I164" s="52" t="s">
        <v>110</v>
      </c>
      <c r="J164" s="52" t="s">
        <v>111</v>
      </c>
      <c r="K164" s="52" t="s">
        <v>271</v>
      </c>
      <c r="L164" s="52" t="s">
        <v>123</v>
      </c>
      <c r="M164" s="52" t="s">
        <v>1171</v>
      </c>
      <c r="N164" s="52" t="s">
        <v>514</v>
      </c>
      <c r="O164" s="52" t="s">
        <v>515</v>
      </c>
      <c r="P164" s="52" t="s">
        <v>360</v>
      </c>
      <c r="Q164" s="52" t="s">
        <v>113</v>
      </c>
      <c r="R164" s="52" t="s">
        <v>114</v>
      </c>
      <c r="S164" s="52" t="s">
        <v>1172</v>
      </c>
      <c r="T164" s="52" t="s">
        <v>1173</v>
      </c>
      <c r="U164" s="52" t="s">
        <v>251</v>
      </c>
      <c r="V164" s="52" t="s">
        <v>252</v>
      </c>
      <c r="W164" s="52" t="s">
        <v>1174</v>
      </c>
      <c r="X164" s="52" t="s">
        <v>382</v>
      </c>
      <c r="Y164" s="52" t="s">
        <v>115</v>
      </c>
      <c r="Z164" s="52" t="s">
        <v>1158</v>
      </c>
      <c r="AA164" s="39">
        <v>1</v>
      </c>
    </row>
    <row r="165" spans="1:29">
      <c r="A165" s="52" t="s">
        <v>594</v>
      </c>
      <c r="B165" s="52" t="s">
        <v>1175</v>
      </c>
      <c r="C165" s="52" t="s">
        <v>1176</v>
      </c>
      <c r="D165" s="52" t="s">
        <v>122</v>
      </c>
      <c r="E165" s="52" t="s">
        <v>122</v>
      </c>
      <c r="F165" s="52" t="s">
        <v>122</v>
      </c>
      <c r="G165" s="52" t="s">
        <v>122</v>
      </c>
      <c r="H165" s="52" t="s">
        <v>1177</v>
      </c>
      <c r="I165" s="52" t="s">
        <v>110</v>
      </c>
      <c r="J165" s="52" t="s">
        <v>111</v>
      </c>
      <c r="K165" s="52" t="s">
        <v>271</v>
      </c>
      <c r="L165" s="52" t="s">
        <v>358</v>
      </c>
      <c r="M165" s="52" t="s">
        <v>359</v>
      </c>
      <c r="N165" s="52" t="s">
        <v>127</v>
      </c>
      <c r="O165" s="52" t="s">
        <v>128</v>
      </c>
      <c r="P165" s="52" t="s">
        <v>360</v>
      </c>
      <c r="Q165" s="52" t="s">
        <v>113</v>
      </c>
      <c r="R165" s="52" t="s">
        <v>114</v>
      </c>
      <c r="S165" s="52" t="s">
        <v>559</v>
      </c>
      <c r="T165" s="52" t="s">
        <v>560</v>
      </c>
      <c r="U165" s="52" t="s">
        <v>238</v>
      </c>
      <c r="V165" s="52" t="s">
        <v>239</v>
      </c>
      <c r="W165" s="52" t="s">
        <v>1178</v>
      </c>
      <c r="X165" s="52" t="s">
        <v>126</v>
      </c>
      <c r="Y165" s="52" t="s">
        <v>115</v>
      </c>
      <c r="Z165" s="52" t="s">
        <v>1158</v>
      </c>
      <c r="AA165" s="39">
        <v>1</v>
      </c>
    </row>
    <row r="166" spans="1:29">
      <c r="A166" s="59" t="s">
        <v>95</v>
      </c>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9">
      <c r="A167" s="51" t="s">
        <v>19</v>
      </c>
      <c r="B167" s="51" t="s">
        <v>96</v>
      </c>
      <c r="C167" s="51" t="s">
        <v>97</v>
      </c>
      <c r="D167" s="51" t="s">
        <v>118</v>
      </c>
      <c r="E167" s="51" t="s">
        <v>119</v>
      </c>
      <c r="F167" s="51" t="s">
        <v>120</v>
      </c>
      <c r="G167" s="51" t="s">
        <v>121</v>
      </c>
      <c r="H167" s="51" t="s">
        <v>21</v>
      </c>
      <c r="I167" s="51" t="s">
        <v>98</v>
      </c>
      <c r="J167" s="51" t="s">
        <v>99</v>
      </c>
      <c r="K167" s="51" t="s">
        <v>100</v>
      </c>
      <c r="L167" s="51" t="s">
        <v>101</v>
      </c>
      <c r="M167" s="51" t="s">
        <v>99</v>
      </c>
      <c r="N167" s="51" t="s">
        <v>102</v>
      </c>
      <c r="O167" s="51" t="s">
        <v>99</v>
      </c>
      <c r="P167" s="51" t="s">
        <v>103</v>
      </c>
      <c r="Q167" s="51" t="s">
        <v>104</v>
      </c>
      <c r="R167" s="51" t="s">
        <v>99</v>
      </c>
      <c r="S167" s="51" t="s">
        <v>105</v>
      </c>
      <c r="T167" s="51" t="s">
        <v>99</v>
      </c>
      <c r="U167" s="51" t="s">
        <v>106</v>
      </c>
      <c r="V167" s="51" t="s">
        <v>99</v>
      </c>
      <c r="W167" s="51" t="s">
        <v>107</v>
      </c>
      <c r="X167" s="51" t="s">
        <v>108</v>
      </c>
      <c r="Y167" s="51" t="s">
        <v>109</v>
      </c>
      <c r="Z167" s="51" t="s">
        <v>99</v>
      </c>
      <c r="AA167" s="52" t="s">
        <v>14</v>
      </c>
    </row>
    <row r="168" spans="1:29">
      <c r="A168" s="52" t="s">
        <v>1179</v>
      </c>
      <c r="B168" s="52" t="s">
        <v>1180</v>
      </c>
      <c r="C168" s="52" t="s">
        <v>1181</v>
      </c>
      <c r="D168" s="52" t="s">
        <v>122</v>
      </c>
      <c r="E168" s="52" t="s">
        <v>122</v>
      </c>
      <c r="F168" s="52" t="s">
        <v>122</v>
      </c>
      <c r="G168" s="52" t="s">
        <v>122</v>
      </c>
      <c r="H168" s="52" t="s">
        <v>1182</v>
      </c>
      <c r="I168" s="52" t="s">
        <v>110</v>
      </c>
      <c r="J168" s="52" t="s">
        <v>111</v>
      </c>
      <c r="K168" s="52" t="s">
        <v>271</v>
      </c>
      <c r="L168" s="52" t="s">
        <v>123</v>
      </c>
      <c r="M168" s="52" t="s">
        <v>1171</v>
      </c>
      <c r="N168" s="52" t="s">
        <v>514</v>
      </c>
      <c r="O168" s="52" t="s">
        <v>515</v>
      </c>
      <c r="P168" s="52" t="s">
        <v>360</v>
      </c>
      <c r="Q168" s="52" t="s">
        <v>113</v>
      </c>
      <c r="R168" s="52" t="s">
        <v>114</v>
      </c>
      <c r="S168" s="52" t="s">
        <v>1183</v>
      </c>
      <c r="T168" s="52" t="s">
        <v>1184</v>
      </c>
      <c r="U168" s="52" t="s">
        <v>251</v>
      </c>
      <c r="V168" s="52" t="s">
        <v>252</v>
      </c>
      <c r="W168" s="52" t="s">
        <v>1185</v>
      </c>
      <c r="X168" s="52" t="s">
        <v>382</v>
      </c>
      <c r="Y168" s="52" t="s">
        <v>115</v>
      </c>
      <c r="Z168" s="52" t="s">
        <v>1158</v>
      </c>
      <c r="AA168" s="39">
        <v>1</v>
      </c>
    </row>
    <row r="169" spans="1:29">
      <c r="A169" s="52" t="s">
        <v>1179</v>
      </c>
      <c r="B169" s="52" t="s">
        <v>1186</v>
      </c>
      <c r="C169" s="52" t="s">
        <v>1187</v>
      </c>
      <c r="D169" s="52" t="s">
        <v>122</v>
      </c>
      <c r="E169" s="52" t="s">
        <v>122</v>
      </c>
      <c r="F169" s="52" t="s">
        <v>122</v>
      </c>
      <c r="G169" s="52" t="s">
        <v>122</v>
      </c>
      <c r="H169" s="52" t="s">
        <v>1188</v>
      </c>
      <c r="I169" s="52" t="s">
        <v>110</v>
      </c>
      <c r="J169" s="52" t="s">
        <v>111</v>
      </c>
      <c r="K169" s="52" t="s">
        <v>271</v>
      </c>
      <c r="L169" s="52" t="s">
        <v>1189</v>
      </c>
      <c r="M169" s="52" t="s">
        <v>1190</v>
      </c>
      <c r="N169" s="52" t="s">
        <v>127</v>
      </c>
      <c r="O169" s="52" t="s">
        <v>128</v>
      </c>
      <c r="P169" s="52" t="s">
        <v>360</v>
      </c>
      <c r="Q169" s="52" t="s">
        <v>113</v>
      </c>
      <c r="R169" s="52" t="s">
        <v>114</v>
      </c>
      <c r="S169" s="52" t="s">
        <v>854</v>
      </c>
      <c r="T169" s="52" t="s">
        <v>855</v>
      </c>
      <c r="U169" s="52" t="s">
        <v>238</v>
      </c>
      <c r="V169" s="52" t="s">
        <v>239</v>
      </c>
      <c r="W169" s="52" t="s">
        <v>1191</v>
      </c>
      <c r="X169" s="52" t="s">
        <v>126</v>
      </c>
      <c r="Y169" s="52" t="s">
        <v>115</v>
      </c>
      <c r="Z169" s="52" t="s">
        <v>1158</v>
      </c>
      <c r="AA169" s="39">
        <v>1</v>
      </c>
    </row>
    <row r="170" spans="1:29">
      <c r="A170" s="59" t="s">
        <v>95</v>
      </c>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9">
      <c r="A171" s="51" t="s">
        <v>19</v>
      </c>
      <c r="B171" s="51" t="s">
        <v>96</v>
      </c>
      <c r="C171" s="51" t="s">
        <v>97</v>
      </c>
      <c r="D171" s="51" t="s">
        <v>118</v>
      </c>
      <c r="E171" s="51" t="s">
        <v>119</v>
      </c>
      <c r="F171" s="51" t="s">
        <v>120</v>
      </c>
      <c r="G171" s="51" t="s">
        <v>121</v>
      </c>
      <c r="H171" s="51" t="s">
        <v>21</v>
      </c>
      <c r="I171" s="51" t="s">
        <v>98</v>
      </c>
      <c r="J171" s="51" t="s">
        <v>99</v>
      </c>
      <c r="K171" s="51" t="s">
        <v>100</v>
      </c>
      <c r="L171" s="51" t="s">
        <v>101</v>
      </c>
      <c r="M171" s="51" t="s">
        <v>99</v>
      </c>
      <c r="N171" s="51" t="s">
        <v>102</v>
      </c>
      <c r="O171" s="51" t="s">
        <v>99</v>
      </c>
      <c r="P171" s="51" t="s">
        <v>103</v>
      </c>
      <c r="Q171" s="51" t="s">
        <v>104</v>
      </c>
      <c r="R171" s="51" t="s">
        <v>99</v>
      </c>
      <c r="S171" s="51" t="s">
        <v>105</v>
      </c>
      <c r="T171" s="51" t="s">
        <v>99</v>
      </c>
      <c r="U171" s="51" t="s">
        <v>106</v>
      </c>
      <c r="V171" s="51" t="s">
        <v>99</v>
      </c>
      <c r="W171" s="51" t="s">
        <v>107</v>
      </c>
      <c r="X171" s="51" t="s">
        <v>108</v>
      </c>
      <c r="Y171" s="51" t="s">
        <v>109</v>
      </c>
      <c r="Z171" s="51" t="s">
        <v>99</v>
      </c>
      <c r="AA171" s="52" t="s">
        <v>14</v>
      </c>
    </row>
    <row r="172" spans="1:29">
      <c r="A172" s="52" t="s">
        <v>1193</v>
      </c>
      <c r="B172" s="52" t="s">
        <v>1194</v>
      </c>
      <c r="C172" s="52" t="s">
        <v>1195</v>
      </c>
      <c r="D172" s="52" t="s">
        <v>1196</v>
      </c>
      <c r="E172" s="52" t="s">
        <v>1197</v>
      </c>
      <c r="F172" s="52" t="s">
        <v>1198</v>
      </c>
      <c r="G172" s="52" t="s">
        <v>1199</v>
      </c>
      <c r="H172" s="52" t="s">
        <v>1200</v>
      </c>
      <c r="I172" s="52" t="s">
        <v>110</v>
      </c>
      <c r="J172" s="52" t="s">
        <v>111</v>
      </c>
      <c r="K172" s="52" t="s">
        <v>112</v>
      </c>
      <c r="L172" s="52" t="s">
        <v>1192</v>
      </c>
      <c r="M172" s="52" t="s">
        <v>1201</v>
      </c>
      <c r="N172" s="52" t="s">
        <v>1202</v>
      </c>
      <c r="O172" s="52" t="s">
        <v>1203</v>
      </c>
      <c r="P172" s="52" t="s">
        <v>129</v>
      </c>
      <c r="Q172" s="52" t="s">
        <v>113</v>
      </c>
      <c r="R172" s="52" t="s">
        <v>114</v>
      </c>
      <c r="S172" s="52" t="s">
        <v>604</v>
      </c>
      <c r="T172" s="52" t="s">
        <v>1204</v>
      </c>
      <c r="U172" s="52" t="s">
        <v>1205</v>
      </c>
      <c r="V172" s="52" t="s">
        <v>1206</v>
      </c>
      <c r="W172" s="52" t="s">
        <v>1207</v>
      </c>
      <c r="X172" s="52" t="s">
        <v>126</v>
      </c>
      <c r="Y172" s="52" t="s">
        <v>115</v>
      </c>
      <c r="Z172" s="52" t="s">
        <v>1158</v>
      </c>
      <c r="AA172" s="39">
        <v>1</v>
      </c>
    </row>
    <row r="173" spans="1:29">
      <c r="A173" s="52" t="s">
        <v>1193</v>
      </c>
      <c r="B173" s="52" t="s">
        <v>1194</v>
      </c>
      <c r="C173" s="52" t="s">
        <v>1208</v>
      </c>
      <c r="D173" s="52" t="s">
        <v>122</v>
      </c>
      <c r="E173" s="52" t="s">
        <v>122</v>
      </c>
      <c r="F173" s="52" t="s">
        <v>122</v>
      </c>
      <c r="G173" s="52" t="s">
        <v>122</v>
      </c>
      <c r="H173" s="52" t="s">
        <v>1209</v>
      </c>
      <c r="I173" s="52" t="s">
        <v>110</v>
      </c>
      <c r="J173" s="52" t="s">
        <v>111</v>
      </c>
      <c r="K173" s="52" t="s">
        <v>271</v>
      </c>
      <c r="L173" s="52" t="s">
        <v>125</v>
      </c>
      <c r="M173" s="52" t="s">
        <v>1210</v>
      </c>
      <c r="N173" s="52" t="s">
        <v>852</v>
      </c>
      <c r="O173" s="52" t="s">
        <v>853</v>
      </c>
      <c r="P173" s="52" t="s">
        <v>360</v>
      </c>
      <c r="Q173" s="52" t="s">
        <v>113</v>
      </c>
      <c r="R173" s="52" t="s">
        <v>114</v>
      </c>
      <c r="S173" s="52" t="s">
        <v>1211</v>
      </c>
      <c r="T173" s="52" t="s">
        <v>1212</v>
      </c>
      <c r="U173" s="52" t="s">
        <v>251</v>
      </c>
      <c r="V173" s="52" t="s">
        <v>252</v>
      </c>
      <c r="W173" s="52" t="s">
        <v>1213</v>
      </c>
      <c r="X173" s="52" t="s">
        <v>382</v>
      </c>
      <c r="Y173" s="52" t="s">
        <v>115</v>
      </c>
      <c r="Z173" s="52" t="s">
        <v>1158</v>
      </c>
      <c r="AA173" s="39">
        <v>1</v>
      </c>
    </row>
    <row r="174" spans="1:29">
      <c r="A174" s="52" t="s">
        <v>1193</v>
      </c>
      <c r="B174" s="52" t="s">
        <v>1214</v>
      </c>
      <c r="C174" s="52" t="s">
        <v>1215</v>
      </c>
      <c r="D174" s="52" t="s">
        <v>1216</v>
      </c>
      <c r="E174" s="52" t="s">
        <v>122</v>
      </c>
      <c r="F174" s="52" t="s">
        <v>122</v>
      </c>
      <c r="G174" s="52" t="s">
        <v>122</v>
      </c>
      <c r="H174" s="52" t="s">
        <v>1217</v>
      </c>
      <c r="I174" s="52" t="s">
        <v>110</v>
      </c>
      <c r="J174" s="52" t="s">
        <v>111</v>
      </c>
      <c r="K174" s="52" t="s">
        <v>530</v>
      </c>
      <c r="L174" s="52" t="s">
        <v>247</v>
      </c>
      <c r="M174" s="52" t="s">
        <v>248</v>
      </c>
      <c r="N174" s="52" t="s">
        <v>127</v>
      </c>
      <c r="O174" s="52" t="s">
        <v>128</v>
      </c>
      <c r="P174" s="52" t="s">
        <v>272</v>
      </c>
      <c r="Q174" s="52" t="s">
        <v>113</v>
      </c>
      <c r="R174" s="52" t="s">
        <v>114</v>
      </c>
      <c r="S174" s="52" t="s">
        <v>247</v>
      </c>
      <c r="T174" s="52" t="s">
        <v>248</v>
      </c>
      <c r="U174" s="52" t="s">
        <v>251</v>
      </c>
      <c r="V174" s="52" t="s">
        <v>252</v>
      </c>
      <c r="W174" s="52" t="s">
        <v>122</v>
      </c>
      <c r="X174" s="52" t="s">
        <v>273</v>
      </c>
      <c r="Y174" s="52" t="s">
        <v>115</v>
      </c>
      <c r="Z174" s="52" t="s">
        <v>1158</v>
      </c>
      <c r="AA174" s="39">
        <v>10</v>
      </c>
    </row>
    <row r="175" spans="1:29">
      <c r="A175" s="52" t="s">
        <v>1193</v>
      </c>
      <c r="B175" s="52" t="s">
        <v>1214</v>
      </c>
      <c r="C175" s="52" t="s">
        <v>1218</v>
      </c>
      <c r="D175" s="52" t="s">
        <v>1219</v>
      </c>
      <c r="E175" s="52" t="s">
        <v>1220</v>
      </c>
      <c r="F175" s="52" t="s">
        <v>122</v>
      </c>
      <c r="G175" s="52" t="s">
        <v>122</v>
      </c>
      <c r="H175" s="52" t="s">
        <v>1221</v>
      </c>
      <c r="I175" s="52" t="s">
        <v>110</v>
      </c>
      <c r="J175" s="52" t="s">
        <v>111</v>
      </c>
      <c r="K175" s="52" t="s">
        <v>530</v>
      </c>
      <c r="L175" s="52" t="s">
        <v>595</v>
      </c>
      <c r="M175" s="52" t="s">
        <v>1222</v>
      </c>
      <c r="N175" s="52" t="s">
        <v>533</v>
      </c>
      <c r="O175" s="52" t="s">
        <v>534</v>
      </c>
      <c r="P175" s="52" t="s">
        <v>272</v>
      </c>
      <c r="Q175" s="52" t="s">
        <v>113</v>
      </c>
      <c r="R175" s="52" t="s">
        <v>114</v>
      </c>
      <c r="S175" s="52" t="s">
        <v>595</v>
      </c>
      <c r="T175" s="52" t="s">
        <v>1222</v>
      </c>
      <c r="U175" s="52" t="s">
        <v>238</v>
      </c>
      <c r="V175" s="52" t="s">
        <v>239</v>
      </c>
      <c r="W175" s="52" t="s">
        <v>122</v>
      </c>
      <c r="X175" s="52" t="s">
        <v>273</v>
      </c>
      <c r="Y175" s="52" t="s">
        <v>115</v>
      </c>
      <c r="Z175" s="52" t="s">
        <v>1158</v>
      </c>
      <c r="AA175" s="39">
        <v>9</v>
      </c>
    </row>
    <row r="176" spans="1:29">
      <c r="A176" s="60" t="s">
        <v>95</v>
      </c>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row>
    <row r="177" spans="1:29">
      <c r="A177" s="51" t="s">
        <v>19</v>
      </c>
      <c r="B177" s="51" t="s">
        <v>96</v>
      </c>
      <c r="C177" s="51" t="s">
        <v>97</v>
      </c>
      <c r="D177" s="51" t="s">
        <v>1223</v>
      </c>
      <c r="E177" s="51" t="s">
        <v>118</v>
      </c>
      <c r="F177" s="51" t="s">
        <v>119</v>
      </c>
      <c r="G177" s="51" t="s">
        <v>120</v>
      </c>
      <c r="H177" s="51" t="s">
        <v>121</v>
      </c>
      <c r="I177" s="51" t="s">
        <v>21</v>
      </c>
      <c r="J177" s="51" t="s">
        <v>98</v>
      </c>
      <c r="K177" s="51" t="s">
        <v>99</v>
      </c>
      <c r="L177" s="51" t="s">
        <v>100</v>
      </c>
      <c r="M177" s="51" t="s">
        <v>101</v>
      </c>
      <c r="N177" s="51" t="s">
        <v>99</v>
      </c>
      <c r="O177" s="51" t="s">
        <v>102</v>
      </c>
      <c r="P177" s="51" t="s">
        <v>99</v>
      </c>
      <c r="Q177" s="51" t="s">
        <v>1224</v>
      </c>
      <c r="R177" s="51" t="s">
        <v>103</v>
      </c>
      <c r="S177" s="51" t="s">
        <v>104</v>
      </c>
      <c r="T177" s="51" t="s">
        <v>99</v>
      </c>
      <c r="U177" s="51" t="s">
        <v>105</v>
      </c>
      <c r="V177" s="51" t="s">
        <v>99</v>
      </c>
      <c r="W177" s="51" t="s">
        <v>106</v>
      </c>
      <c r="X177" s="51" t="s">
        <v>99</v>
      </c>
      <c r="Y177" s="51" t="s">
        <v>107</v>
      </c>
      <c r="Z177" s="51" t="s">
        <v>108</v>
      </c>
      <c r="AA177" s="51" t="s">
        <v>109</v>
      </c>
      <c r="AB177" s="51" t="s">
        <v>99</v>
      </c>
      <c r="AC177" s="52" t="s">
        <v>14</v>
      </c>
    </row>
    <row r="178" spans="1:29">
      <c r="A178" s="52" t="s">
        <v>1225</v>
      </c>
      <c r="B178" s="52" t="s">
        <v>1226</v>
      </c>
      <c r="C178" s="52" t="s">
        <v>1227</v>
      </c>
      <c r="D178" s="52" t="s">
        <v>1228</v>
      </c>
      <c r="E178" s="52" t="s">
        <v>1229</v>
      </c>
      <c r="F178" s="52" t="s">
        <v>1230</v>
      </c>
      <c r="G178" s="52" t="s">
        <v>122</v>
      </c>
      <c r="H178" s="52" t="s">
        <v>122</v>
      </c>
      <c r="I178" s="52" t="s">
        <v>1231</v>
      </c>
      <c r="J178" s="52" t="s">
        <v>110</v>
      </c>
      <c r="K178" s="52" t="s">
        <v>111</v>
      </c>
      <c r="L178" s="52" t="s">
        <v>530</v>
      </c>
      <c r="M178" s="52" t="s">
        <v>372</v>
      </c>
      <c r="N178" s="52" t="s">
        <v>373</v>
      </c>
      <c r="O178" s="52" t="s">
        <v>127</v>
      </c>
      <c r="P178" s="52" t="s">
        <v>128</v>
      </c>
      <c r="Q178" s="52" t="s">
        <v>112</v>
      </c>
      <c r="R178" s="52" t="s">
        <v>1232</v>
      </c>
      <c r="S178" s="52" t="s">
        <v>1024</v>
      </c>
      <c r="T178" s="52" t="s">
        <v>1025</v>
      </c>
      <c r="U178" s="52" t="s">
        <v>361</v>
      </c>
      <c r="V178" s="52" t="s">
        <v>362</v>
      </c>
      <c r="W178" s="52" t="s">
        <v>238</v>
      </c>
      <c r="X178" s="52" t="s">
        <v>239</v>
      </c>
      <c r="Y178" s="52" t="s">
        <v>1233</v>
      </c>
      <c r="Z178" s="52" t="s">
        <v>382</v>
      </c>
      <c r="AA178" s="52" t="s">
        <v>115</v>
      </c>
      <c r="AB178" s="52" t="s">
        <v>1158</v>
      </c>
      <c r="AC178" s="39">
        <v>1</v>
      </c>
    </row>
    <row r="179" spans="1:29">
      <c r="A179" s="60" t="s">
        <v>95</v>
      </c>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row>
    <row r="180" spans="1:29">
      <c r="A180" s="51" t="s">
        <v>19</v>
      </c>
      <c r="B180" s="51" t="s">
        <v>96</v>
      </c>
      <c r="C180" s="51" t="s">
        <v>97</v>
      </c>
      <c r="D180" s="51" t="s">
        <v>1223</v>
      </c>
      <c r="E180" s="51" t="s">
        <v>118</v>
      </c>
      <c r="F180" s="51" t="s">
        <v>119</v>
      </c>
      <c r="G180" s="51" t="s">
        <v>120</v>
      </c>
      <c r="H180" s="51" t="s">
        <v>121</v>
      </c>
      <c r="I180" s="51" t="s">
        <v>21</v>
      </c>
      <c r="J180" s="51" t="s">
        <v>98</v>
      </c>
      <c r="K180" s="51" t="s">
        <v>99</v>
      </c>
      <c r="L180" s="51" t="s">
        <v>100</v>
      </c>
      <c r="M180" s="51" t="s">
        <v>101</v>
      </c>
      <c r="N180" s="51" t="s">
        <v>99</v>
      </c>
      <c r="O180" s="51" t="s">
        <v>102</v>
      </c>
      <c r="P180" s="51" t="s">
        <v>99</v>
      </c>
      <c r="Q180" s="51" t="s">
        <v>1224</v>
      </c>
      <c r="R180" s="51" t="s">
        <v>103</v>
      </c>
      <c r="S180" s="51" t="s">
        <v>104</v>
      </c>
      <c r="T180" s="51" t="s">
        <v>99</v>
      </c>
      <c r="U180" s="51" t="s">
        <v>105</v>
      </c>
      <c r="V180" s="51" t="s">
        <v>99</v>
      </c>
      <c r="W180" s="51" t="s">
        <v>106</v>
      </c>
      <c r="X180" s="51" t="s">
        <v>99</v>
      </c>
      <c r="Y180" s="51" t="s">
        <v>107</v>
      </c>
      <c r="Z180" s="51" t="s">
        <v>108</v>
      </c>
      <c r="AA180" s="51" t="s">
        <v>109</v>
      </c>
      <c r="AB180" s="51" t="s">
        <v>99</v>
      </c>
      <c r="AC180" s="52" t="s">
        <v>14</v>
      </c>
    </row>
    <row r="181" spans="1:29">
      <c r="A181" s="52" t="s">
        <v>1234</v>
      </c>
      <c r="B181" s="52" t="s">
        <v>1235</v>
      </c>
      <c r="C181" s="52" t="s">
        <v>1236</v>
      </c>
      <c r="D181" s="52" t="s">
        <v>1228</v>
      </c>
      <c r="E181" s="52" t="s">
        <v>1237</v>
      </c>
      <c r="F181" s="52" t="s">
        <v>1238</v>
      </c>
      <c r="G181" s="52" t="s">
        <v>1239</v>
      </c>
      <c r="H181" s="52" t="s">
        <v>122</v>
      </c>
      <c r="I181" s="52" t="s">
        <v>1240</v>
      </c>
      <c r="J181" s="52" t="s">
        <v>110</v>
      </c>
      <c r="K181" s="52" t="s">
        <v>111</v>
      </c>
      <c r="L181" s="52" t="s">
        <v>112</v>
      </c>
      <c r="M181" s="52" t="s">
        <v>88</v>
      </c>
      <c r="N181" s="52" t="s">
        <v>487</v>
      </c>
      <c r="O181" s="52" t="s">
        <v>488</v>
      </c>
      <c r="P181" s="52" t="s">
        <v>489</v>
      </c>
      <c r="Q181" s="52" t="s">
        <v>112</v>
      </c>
      <c r="R181" s="52" t="s">
        <v>132</v>
      </c>
      <c r="S181" s="52" t="s">
        <v>113</v>
      </c>
      <c r="T181" s="52" t="s">
        <v>114</v>
      </c>
      <c r="U181" s="52" t="s">
        <v>236</v>
      </c>
      <c r="V181" s="52" t="s">
        <v>237</v>
      </c>
      <c r="W181" s="52" t="s">
        <v>238</v>
      </c>
      <c r="X181" s="52" t="s">
        <v>239</v>
      </c>
      <c r="Y181" s="52" t="s">
        <v>1241</v>
      </c>
      <c r="Z181" s="52" t="s">
        <v>241</v>
      </c>
      <c r="AA181" s="52" t="s">
        <v>115</v>
      </c>
      <c r="AB181" s="52" t="s">
        <v>1158</v>
      </c>
      <c r="AC181" s="39">
        <v>1</v>
      </c>
    </row>
    <row r="182" spans="1:29">
      <c r="A182" s="60" t="s">
        <v>95</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row>
    <row r="183" spans="1:29">
      <c r="A183" s="51" t="s">
        <v>19</v>
      </c>
      <c r="B183" s="51" t="s">
        <v>96</v>
      </c>
      <c r="C183" s="51" t="s">
        <v>97</v>
      </c>
      <c r="D183" s="51" t="s">
        <v>1223</v>
      </c>
      <c r="E183" s="51" t="s">
        <v>118</v>
      </c>
      <c r="F183" s="51" t="s">
        <v>119</v>
      </c>
      <c r="G183" s="51" t="s">
        <v>120</v>
      </c>
      <c r="H183" s="51" t="s">
        <v>121</v>
      </c>
      <c r="I183" s="51" t="s">
        <v>21</v>
      </c>
      <c r="J183" s="51" t="s">
        <v>98</v>
      </c>
      <c r="K183" s="51" t="s">
        <v>99</v>
      </c>
      <c r="L183" s="51" t="s">
        <v>100</v>
      </c>
      <c r="M183" s="51" t="s">
        <v>101</v>
      </c>
      <c r="N183" s="51" t="s">
        <v>99</v>
      </c>
      <c r="O183" s="51" t="s">
        <v>102</v>
      </c>
      <c r="P183" s="51" t="s">
        <v>99</v>
      </c>
      <c r="Q183" s="51" t="s">
        <v>1224</v>
      </c>
      <c r="R183" s="51" t="s">
        <v>103</v>
      </c>
      <c r="S183" s="51" t="s">
        <v>104</v>
      </c>
      <c r="T183" s="51" t="s">
        <v>99</v>
      </c>
      <c r="U183" s="51" t="s">
        <v>105</v>
      </c>
      <c r="V183" s="51" t="s">
        <v>99</v>
      </c>
      <c r="W183" s="51" t="s">
        <v>106</v>
      </c>
      <c r="X183" s="51" t="s">
        <v>99</v>
      </c>
      <c r="Y183" s="51" t="s">
        <v>107</v>
      </c>
      <c r="Z183" s="51" t="s">
        <v>108</v>
      </c>
      <c r="AA183" s="51" t="s">
        <v>109</v>
      </c>
      <c r="AB183" s="51" t="s">
        <v>99</v>
      </c>
      <c r="AC183" s="52" t="s">
        <v>14</v>
      </c>
    </row>
    <row r="184" spans="1:29">
      <c r="A184" s="52" t="s">
        <v>1242</v>
      </c>
      <c r="B184" s="52" t="s">
        <v>1243</v>
      </c>
      <c r="C184" s="52" t="s">
        <v>1244</v>
      </c>
      <c r="D184" s="52" t="s">
        <v>1228</v>
      </c>
      <c r="E184" s="52" t="s">
        <v>1245</v>
      </c>
      <c r="F184" s="52" t="s">
        <v>1246</v>
      </c>
      <c r="G184" s="52" t="s">
        <v>1247</v>
      </c>
      <c r="H184" s="52" t="s">
        <v>122</v>
      </c>
      <c r="I184" s="52" t="s">
        <v>1231</v>
      </c>
      <c r="J184" s="52" t="s">
        <v>110</v>
      </c>
      <c r="K184" s="52" t="s">
        <v>111</v>
      </c>
      <c r="L184" s="52" t="s">
        <v>949</v>
      </c>
      <c r="M184" s="52" t="s">
        <v>90</v>
      </c>
      <c r="N184" s="52" t="s">
        <v>550</v>
      </c>
      <c r="O184" s="52" t="s">
        <v>127</v>
      </c>
      <c r="P184" s="52" t="s">
        <v>128</v>
      </c>
      <c r="Q184" s="52" t="s">
        <v>112</v>
      </c>
      <c r="R184" s="52" t="s">
        <v>1232</v>
      </c>
      <c r="S184" s="52" t="s">
        <v>1024</v>
      </c>
      <c r="T184" s="52" t="s">
        <v>1025</v>
      </c>
      <c r="U184" s="52" t="s">
        <v>1248</v>
      </c>
      <c r="V184" s="52" t="s">
        <v>1249</v>
      </c>
      <c r="W184" s="52" t="s">
        <v>656</v>
      </c>
      <c r="X184" s="52" t="s">
        <v>657</v>
      </c>
      <c r="Y184" s="52" t="s">
        <v>1250</v>
      </c>
      <c r="Z184" s="52" t="s">
        <v>382</v>
      </c>
      <c r="AA184" s="52" t="s">
        <v>115</v>
      </c>
      <c r="AB184" s="52" t="s">
        <v>1158</v>
      </c>
      <c r="AC184" s="39">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5"/>
  <sheetData>
    <row r="2" spans="2:4">
      <c r="B2">
        <v>1305843</v>
      </c>
      <c r="C2">
        <v>23</v>
      </c>
      <c r="D2">
        <v>0.27058823529411763</v>
      </c>
    </row>
    <row r="3" spans="2:4">
      <c r="B3">
        <v>1306546</v>
      </c>
      <c r="C3">
        <v>20</v>
      </c>
      <c r="D3">
        <v>0.50588235294117645</v>
      </c>
    </row>
    <row r="4" spans="2:4">
      <c r="B4">
        <v>1306528</v>
      </c>
      <c r="C4">
        <v>5</v>
      </c>
      <c r="D4">
        <v>0.56470588235294117</v>
      </c>
    </row>
    <row r="5" spans="2:4">
      <c r="B5">
        <v>1307025</v>
      </c>
      <c r="C5">
        <v>4</v>
      </c>
      <c r="D5">
        <v>0.61176470588235299</v>
      </c>
    </row>
    <row r="6" spans="2:4">
      <c r="B6" t="s">
        <v>29</v>
      </c>
      <c r="C6">
        <v>4</v>
      </c>
      <c r="D6">
        <v>0.65882352941176481</v>
      </c>
    </row>
    <row r="7" spans="2:4">
      <c r="B7">
        <v>1316001</v>
      </c>
      <c r="C7">
        <v>2</v>
      </c>
      <c r="D7">
        <v>0.68235294117647072</v>
      </c>
    </row>
    <row r="8" spans="2:4">
      <c r="B8">
        <v>1301224</v>
      </c>
      <c r="C8">
        <v>2</v>
      </c>
      <c r="D8">
        <v>0.70588235294117663</v>
      </c>
    </row>
    <row r="9" spans="2:4">
      <c r="B9">
        <v>1310039</v>
      </c>
      <c r="C9">
        <v>2</v>
      </c>
      <c r="D9">
        <v>0.72941176470588254</v>
      </c>
    </row>
    <row r="10" spans="2:4">
      <c r="B10">
        <v>1315205</v>
      </c>
      <c r="C10">
        <v>2</v>
      </c>
      <c r="D10">
        <v>0.75294117647058845</v>
      </c>
    </row>
    <row r="11" spans="2:4">
      <c r="B11" t="s">
        <v>32</v>
      </c>
      <c r="C11">
        <v>21</v>
      </c>
      <c r="D11">
        <v>1.0000000000000002</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
  <sheetViews>
    <sheetView workbookViewId="0"/>
  </sheetViews>
  <sheetFormatPr defaultRowHeight="15"/>
  <sheetData>
    <row r="2" spans="2:4">
      <c r="B2" t="s">
        <v>2</v>
      </c>
      <c r="C2">
        <v>122</v>
      </c>
      <c r="D2">
        <v>0.52586206896551724</v>
      </c>
    </row>
    <row r="3" spans="2:4">
      <c r="B3" t="s">
        <v>5</v>
      </c>
      <c r="C3">
        <v>31</v>
      </c>
      <c r="D3">
        <v>0.65948275862068961</v>
      </c>
    </row>
    <row r="4" spans="2:4">
      <c r="B4" t="s">
        <v>7</v>
      </c>
      <c r="C4">
        <v>29</v>
      </c>
      <c r="D4">
        <v>0.78448275862068961</v>
      </c>
    </row>
    <row r="5" spans="2:4">
      <c r="B5" t="s">
        <v>3</v>
      </c>
      <c r="C5">
        <v>15</v>
      </c>
      <c r="D5">
        <v>0.84913793103448276</v>
      </c>
    </row>
    <row r="6" spans="2:4">
      <c r="B6" t="s">
        <v>1</v>
      </c>
      <c r="C6">
        <v>11</v>
      </c>
      <c r="D6">
        <v>0.89655172413793105</v>
      </c>
    </row>
    <row r="7" spans="2:4">
      <c r="B7" t="s">
        <v>6</v>
      </c>
      <c r="C7">
        <v>8</v>
      </c>
      <c r="D7">
        <v>0.93103448275862066</v>
      </c>
    </row>
    <row r="8" spans="2:4">
      <c r="B8" t="s">
        <v>9</v>
      </c>
      <c r="C8">
        <v>6</v>
      </c>
      <c r="D8">
        <v>0.9568965517241379</v>
      </c>
    </row>
    <row r="9" spans="2:4">
      <c r="B9" t="s">
        <v>4</v>
      </c>
      <c r="C9">
        <v>5</v>
      </c>
      <c r="D9">
        <v>0.97844827586206895</v>
      </c>
    </row>
    <row r="10" spans="2:4">
      <c r="B10" t="s">
        <v>8</v>
      </c>
      <c r="C10">
        <v>5</v>
      </c>
      <c r="D10">
        <v>1</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5"/>
  <sheetData>
    <row r="2" spans="2:4">
      <c r="B2">
        <v>1</v>
      </c>
      <c r="C2">
        <v>79</v>
      </c>
      <c r="D2">
        <v>0.42245989304812837</v>
      </c>
    </row>
    <row r="3" spans="2:4">
      <c r="B3" t="s">
        <v>7</v>
      </c>
      <c r="C3">
        <v>21</v>
      </c>
      <c r="D3">
        <v>0.53475935828877008</v>
      </c>
    </row>
    <row r="4" spans="2:4">
      <c r="B4" t="s">
        <v>3</v>
      </c>
      <c r="C4">
        <v>15</v>
      </c>
      <c r="D4">
        <v>0.61497326203208558</v>
      </c>
    </row>
    <row r="5" spans="2:4">
      <c r="B5" t="s">
        <v>5</v>
      </c>
      <c r="C5">
        <v>12</v>
      </c>
      <c r="D5">
        <v>0.67914438502673802</v>
      </c>
    </row>
    <row r="6" spans="2:4">
      <c r="B6" t="s">
        <v>1</v>
      </c>
      <c r="C6">
        <v>11</v>
      </c>
      <c r="D6">
        <v>0.73796791443850274</v>
      </c>
    </row>
    <row r="7" spans="2:4">
      <c r="B7" t="s">
        <v>2</v>
      </c>
      <c r="C7">
        <v>11</v>
      </c>
      <c r="D7">
        <v>0.79679144385026746</v>
      </c>
    </row>
    <row r="8" spans="2:4">
      <c r="B8" t="s">
        <v>6</v>
      </c>
      <c r="C8">
        <v>8</v>
      </c>
      <c r="D8">
        <v>0.83957219251336901</v>
      </c>
    </row>
    <row r="9" spans="2:4">
      <c r="B9">
        <v>2</v>
      </c>
      <c r="C9">
        <v>6</v>
      </c>
      <c r="D9">
        <v>0.87165775401069523</v>
      </c>
    </row>
    <row r="10" spans="2:4">
      <c r="B10" t="s">
        <v>4</v>
      </c>
      <c r="C10">
        <v>5</v>
      </c>
      <c r="D10">
        <v>0.89839572192513373</v>
      </c>
    </row>
    <row r="11" spans="2:4">
      <c r="B11" t="s">
        <v>32</v>
      </c>
      <c r="C11">
        <v>19</v>
      </c>
      <c r="D11">
        <v>1</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fb589ca4-3662-40b4-a29d-643516eb67b4" origin="userSelected">
  <element uid="id_classification_nonbusiness"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mYjU4OWNhNC0zNjYyLTQwYjQtYTI5ZC02NDM1MTZlYjY3YjQiIG9yaWdpbj0idXNlclNlbGVjdGVkIj48ZWxlbWVudCB1aWQ9ImlkX2NsYXNzaWZpY2F0aW9uX25vbmJ1c2luZXNzIiB2YWx1ZT0iIiB4bWxucz0iaHR0cDovL3d3dy5ib2xkb25qYW1lcy5jb20vMjAwOC8wMS9zaWUvaW50ZXJuYWwvbGFiZWwiIC8+PC9zaXNsPjxVc2VyTmFtZT5BUFxyb3ppdGEuaXNoYWs8L1VzZXJOYW1lPjxEYXRlVGltZT4zMSBKYW4gMjAyMyA2OjM1OjA3IEFNPC9EYXRlVGltZT48TGFiZWxTdHJpbmc+QzEgUFVCTElDPC9MYWJlbFN0cmluZz48L2l0ZW0+PC9sYWJlbEhpc3Rvcnk+</Value>
</WrappedLabelHistory>
</file>

<file path=customXml/itemProps1.xml><?xml version="1.0" encoding="utf-8"?>
<ds:datastoreItem xmlns:ds="http://schemas.openxmlformats.org/officeDocument/2006/customXml" ds:itemID="{B999712D-25DC-493F-BEE0-1E956310C89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543C5431-0E40-45EA-A2F2-CACB47CDB455}">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Monthly DPPM(YANTAT)</vt:lpstr>
      <vt:lpstr>Monthly PPM (NPI)</vt:lpstr>
      <vt:lpstr>High Risk PPM</vt:lpstr>
      <vt:lpstr>Defect Tracking sheet</vt:lpstr>
      <vt:lpstr>SQ tracking sheet (NPI) </vt:lpstr>
      <vt:lpstr>High Risk</vt:lpstr>
      <vt:lpstr>Sheet2</vt:lpstr>
      <vt:lpstr>Sheet6</vt:lpstr>
      <vt:lpstr>Sheet4</vt:lpstr>
      <vt:lpstr>Sheet1</vt:lpstr>
    </vt:vector>
  </TitlesOfParts>
  <Company>Advanced Energy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keywords>[C1 PUBLIC]</cp:keywords>
  <cp:lastModifiedBy>Rozita Ishak</cp:lastModifiedBy>
  <dcterms:created xsi:type="dcterms:W3CDTF">2010-04-23T03:41:14Z</dcterms:created>
  <dcterms:modified xsi:type="dcterms:W3CDTF">2025-06-17T01:48:27Z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EAL DPPM Report_WK19_2019.xlsx</vt:lpwstr>
  </property>
  <property fmtid="{D5CDD505-2E9C-101B-9397-08002B2CF9AE}" pid="3" name="docIndexRef">
    <vt:lpwstr>f81299eb-aead-439e-8fca-5425b1cb6dcf</vt:lpwstr>
  </property>
  <property fmtid="{D5CDD505-2E9C-101B-9397-08002B2CF9AE}" pid="4" name="bjSaver">
    <vt:lpwstr>TZNl/Fpqu7ptBDsM2eCkw/k5rxoQgoee</vt:lpwstr>
  </property>
  <property fmtid="{D5CDD505-2E9C-101B-9397-08002B2CF9AE}" pid="5" name="bjDocumentLabelXML">
    <vt:lpwstr>&lt;?xml version="1.0" encoding="us-ascii"?&gt;&lt;sisl xmlns:xsi="http://www.w3.org/2001/XMLSchema-instance" xmlns:xsd="http://www.w3.org/2001/XMLSchema" sislVersion="0" policy="fb589ca4-3662-40b4-a29d-643516eb67b4"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C1 PUBLIC</vt:lpwstr>
  </property>
  <property fmtid="{D5CDD505-2E9C-101B-9397-08002B2CF9AE}" pid="8" name="bjLabelHistoryID">
    <vt:lpwstr>{543C5431-0E40-45EA-A2F2-CACB47CDB455}</vt:lpwstr>
  </property>
</Properties>
</file>